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Attendance" sheetId="2" state="visible" r:id="rId2"/>
    <sheet xmlns:r="http://schemas.openxmlformats.org/officeDocument/2006/relationships" name="Who's Missing" sheetId="3" state="visible" r:id="rId3"/>
    <sheet xmlns:r="http://schemas.openxmlformats.org/officeDocument/2006/relationships" name="Weekly Count" sheetId="4" state="visible" r:id="rId4"/>
    <sheet xmlns:r="http://schemas.openxmlformats.org/officeDocument/2006/relationships" name="Term 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"/>
    <numFmt numFmtId="166" formatCode="mmm d, yyyy"/>
  </numFmts>
  <fonts count="12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b val="1"/>
      <color rgb="00FFFFFF"/>
      <sz val="9"/>
    </font>
    <font>
      <name val="Arial"/>
      <color rgb="008A857C"/>
      <sz val="8"/>
    </font>
    <font>
      <name val="Arial"/>
      <color rgb="003D3A34"/>
      <sz val="10"/>
    </font>
    <font>
      <name val="Arial"/>
      <b val="1"/>
      <color rgb="003D3A34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165" fontId="8" fillId="2" borderId="1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10" fillId="0" borderId="1" pivotButton="0" quotePrefix="0" xfId="0"/>
    <xf numFmtId="0" fontId="10" fillId="0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9" fontId="10" fillId="0" borderId="1" applyAlignment="1" pivotButton="0" quotePrefix="0" xfId="0">
      <alignment horizontal="center"/>
    </xf>
    <xf numFmtId="165" fontId="10" fillId="0" borderId="1" applyAlignment="1" pivotButton="0" quotePrefix="0" xfId="0">
      <alignment horizontal="center"/>
    </xf>
    <xf numFmtId="0" fontId="11" fillId="0" borderId="0" pivotButton="0" quotePrefix="0" xfId="0"/>
    <xf numFmtId="0" fontId="11" fillId="3" borderId="1" applyAlignment="1" pivotButton="0" quotePrefix="0" xfId="0">
      <alignment horizontal="center"/>
    </xf>
    <xf numFmtId="166" fontId="10" fillId="0" borderId="1" applyAlignment="1" pivotButton="0" quotePrefix="0" xfId="0">
      <alignment horizontal="center"/>
    </xf>
    <xf numFmtId="0" fontId="11" fillId="0" borderId="1" pivotButton="0" quotePrefix="0" xfId="0"/>
  </cellXfs>
  <cellStyles count="1">
    <cellStyle name="Normal" xfId="0" builtinId="0" hidden="0"/>
  </cellStyles>
  <dxfs count="4">
    <dxf>
      <fill>
        <patternFill patternType="solid">
          <fgColor rgb="00FDEAE3"/>
          <bgColor rgb="00FDEAE3"/>
        </patternFill>
      </fill>
    </dxf>
    <dxf>
      <fill>
        <patternFill patternType="solid">
          <fgColor rgb="00FDE2DC"/>
          <bgColor rgb="00FDE2DC"/>
        </patternFill>
      </fill>
    </dxf>
    <dxf>
      <fill>
        <patternFill patternType="solid">
          <fgColor rgb="00E7F0E4"/>
          <bgColor rgb="00E7F0E4"/>
        </patternFill>
      </fill>
    </dxf>
    <dxf>
      <font>
        <name val="Arial"/>
        <b val="1"/>
        <color rgb="00C85A3B"/>
        <sz val="10"/>
      </font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Attendance Sheet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Attendance tab — names down the side, dates across the top. Type the first date in the header; the other twelve fill in a week apart.</t>
        </is>
      </c>
    </row>
    <row r="7" ht="30" customHeight="1">
      <c r="B7" s="3" t="inlineStr">
        <is>
          <t>2. Mark each week P (present), A (absent) or G (guest) from the dropdown. Present turns green, which is what makes a gap visible from across the room.</t>
        </is>
      </c>
    </row>
    <row r="8" ht="30" customHeight="1">
      <c r="B8" s="3" t="inlineStr">
        <is>
          <t>3. The four columns on the right read the register back to you: weeks present, % of weeks held, when they were last here, and how many weeks ago that was.</t>
        </is>
      </c>
    </row>
    <row r="9" ht="30" customHeight="1">
      <c r="B9" s="3" t="inlineStr">
        <is>
          <t>4. Three weeks away tints the row amber. Six turns it red. One missed Sunday is a holiday, so a single A is never flagged.</t>
        </is>
      </c>
    </row>
    <row r="10" ht="30" customHeight="1">
      <c r="B10" s="3" t="inlineStr">
        <is>
          <t>5. Who's Missing tab — fills itself from the register. The only columns you type are who's calling, when they called, and what was said.</t>
        </is>
      </c>
    </row>
    <row r="11" ht="30" customHeight="1">
      <c r="B11" s="3" t="inlineStr">
        <is>
          <t>6. Weekly Count tab — the number the office gets asked for. Total and the rolling four-week average calculate themselves.</t>
        </is>
      </c>
    </row>
    <row r="12" ht="16" customHeight="1">
      <c r="B12" s="3" t="inlineStr"/>
    </row>
    <row r="13" ht="30" customHeight="1">
      <c r="B13" s="3" t="inlineStr">
        <is>
          <t>The register is not the point. The call is the point. Everything here exists to make the call list take ten seconds to produce.</t>
        </is>
      </c>
    </row>
    <row r="14" ht="30" customHeight="1">
      <c r="B14" s="3" t="inlineStr">
        <is>
          <t>Sample dates run June–August 2026, so replace them with your own term or every sample row will look increasingly abandoned.</t>
        </is>
      </c>
    </row>
    <row r="16" ht="30" customHeight="1">
      <c r="B16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37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13" customWidth="1" min="16" max="16"/>
    <col width="14" customWidth="1" min="17" max="17"/>
    <col width="12" customWidth="1" min="18" max="18"/>
    <col width="12" customWidth="1" min="19" max="19"/>
  </cols>
  <sheetData>
    <row r="1">
      <c r="A1" s="5" t="inlineStr">
        <is>
          <t>Attendance Register</t>
        </is>
      </c>
      <c r="C1" s="6" t="inlineStr">
        <is>
          <t>P = present, A = absent, G = guest. Amber at three weeks away, red at six.</t>
        </is>
      </c>
    </row>
    <row r="3">
      <c r="A3" s="7" t="inlineStr">
        <is>
          <t>Name</t>
        </is>
      </c>
      <c r="B3" s="7" t="inlineStr">
        <is>
          <t>Phone</t>
        </is>
      </c>
      <c r="C3" s="8" t="n">
        <v>46180</v>
      </c>
      <c r="D3" s="8" t="n">
        <v>46187</v>
      </c>
      <c r="E3" s="8" t="n">
        <v>46194</v>
      </c>
      <c r="F3" s="8" t="n">
        <v>46201</v>
      </c>
      <c r="G3" s="8" t="n">
        <v>46208</v>
      </c>
      <c r="H3" s="8" t="n">
        <v>46215</v>
      </c>
      <c r="I3" s="8" t="n">
        <v>46222</v>
      </c>
      <c r="J3" s="8" t="n">
        <v>46229</v>
      </c>
      <c r="K3" s="8" t="n">
        <v>46236</v>
      </c>
      <c r="L3" s="8" t="n">
        <v>46243</v>
      </c>
      <c r="M3" s="8" t="n">
        <v>46250</v>
      </c>
      <c r="N3" s="8" t="n">
        <v>46257</v>
      </c>
      <c r="O3" s="8" t="n">
        <v>46264</v>
      </c>
      <c r="P3" s="7" t="inlineStr">
        <is>
          <t>Weeks present</t>
        </is>
      </c>
      <c r="Q3" s="7" t="inlineStr">
        <is>
          <t>% of weeks held</t>
        </is>
      </c>
      <c r="R3" s="7" t="inlineStr">
        <is>
          <t>Last here</t>
        </is>
      </c>
      <c r="S3" s="7" t="inlineStr">
        <is>
          <t>Weeks since</t>
        </is>
      </c>
    </row>
    <row r="4">
      <c r="C4" s="9" t="inlineStr">
        <is>
          <t>Wk 1</t>
        </is>
      </c>
      <c r="D4" s="9" t="inlineStr">
        <is>
          <t>Wk 2</t>
        </is>
      </c>
      <c r="E4" s="9" t="inlineStr">
        <is>
          <t>Wk 3</t>
        </is>
      </c>
      <c r="F4" s="9" t="inlineStr">
        <is>
          <t>Wk 4</t>
        </is>
      </c>
      <c r="G4" s="9" t="inlineStr">
        <is>
          <t>Wk 5</t>
        </is>
      </c>
      <c r="H4" s="9" t="inlineStr">
        <is>
          <t>Wk 6</t>
        </is>
      </c>
      <c r="I4" s="9" t="inlineStr">
        <is>
          <t>Wk 7</t>
        </is>
      </c>
      <c r="J4" s="9" t="inlineStr">
        <is>
          <t>Wk 8</t>
        </is>
      </c>
      <c r="K4" s="9" t="inlineStr">
        <is>
          <t>Wk 9</t>
        </is>
      </c>
      <c r="L4" s="9" t="inlineStr">
        <is>
          <t>Wk 10</t>
        </is>
      </c>
      <c r="M4" s="9" t="inlineStr">
        <is>
          <t>Wk 11</t>
        </is>
      </c>
      <c r="N4" s="9" t="inlineStr">
        <is>
          <t>Wk 12</t>
        </is>
      </c>
      <c r="O4" s="9" t="inlineStr">
        <is>
          <t>Wk 13</t>
        </is>
      </c>
    </row>
    <row r="5">
      <c r="A5" s="10" t="n"/>
      <c r="B5" s="10" t="n"/>
      <c r="C5" s="11" t="n"/>
      <c r="D5" s="11" t="n"/>
      <c r="E5" s="11" t="n"/>
      <c r="F5" s="11" t="n"/>
      <c r="G5" s="11" t="n"/>
      <c r="H5" s="11" t="n"/>
      <c r="I5" s="11" t="n"/>
      <c r="J5" s="11" t="n"/>
      <c r="K5" s="11" t="n"/>
      <c r="L5" s="11" t="n"/>
      <c r="M5" s="11" t="n"/>
      <c r="N5" s="11" t="n"/>
      <c r="O5" s="11" t="n"/>
      <c r="P5" s="12">
        <f>IF($A5="","",COUNTIF($C5:$O5,"P"))</f>
        <v/>
      </c>
      <c r="Q5" s="13">
        <f>IFERROR($P5/COUNTIF($C$3:$O$3,"&lt;="&amp;TODAY()),"")</f>
        <v/>
      </c>
      <c r="R5" s="14">
        <f>IFERROR(MAXIFS($C$3:$O$3,$C5:$O5,"P"),"")</f>
        <v/>
      </c>
      <c r="S5" s="12">
        <f>IF($R5="","",INT((TODAY()-$R5)/7))</f>
        <v/>
      </c>
    </row>
    <row r="6">
      <c r="A6" s="10" t="n"/>
      <c r="B6" s="10" t="n"/>
      <c r="C6" s="11" t="n"/>
      <c r="D6" s="11" t="n"/>
      <c r="E6" s="11" t="n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  <c r="O6" s="11" t="n"/>
      <c r="P6" s="12">
        <f>IF($A6="","",COUNTIF($C6:$O6,"P"))</f>
        <v/>
      </c>
      <c r="Q6" s="13">
        <f>IFERROR($P6/COUNTIF($C$3:$O$3,"&lt;="&amp;TODAY()),"")</f>
        <v/>
      </c>
      <c r="R6" s="14">
        <f>IFERROR(MAXIFS($C$3:$O$3,$C6:$O6,"P"),"")</f>
        <v/>
      </c>
      <c r="S6" s="12">
        <f>IF($R6="","",INT((TODAY()-$R6)/7))</f>
        <v/>
      </c>
    </row>
    <row r="7">
      <c r="A7" s="10" t="n"/>
      <c r="B7" s="10" t="n"/>
      <c r="C7" s="11" t="n"/>
      <c r="D7" s="11" t="n"/>
      <c r="E7" s="11" t="n"/>
      <c r="F7" s="11" t="n"/>
      <c r="G7" s="11" t="n"/>
      <c r="H7" s="11" t="n"/>
      <c r="I7" s="11" t="n"/>
      <c r="J7" s="11" t="n"/>
      <c r="K7" s="11" t="n"/>
      <c r="L7" s="11" t="n"/>
      <c r="M7" s="11" t="n"/>
      <c r="N7" s="11" t="n"/>
      <c r="O7" s="11" t="n"/>
      <c r="P7" s="12">
        <f>IF($A7="","",COUNTIF($C7:$O7,"P"))</f>
        <v/>
      </c>
      <c r="Q7" s="13">
        <f>IFERROR($P7/COUNTIF($C$3:$O$3,"&lt;="&amp;TODAY()),"")</f>
        <v/>
      </c>
      <c r="R7" s="14">
        <f>IFERROR(MAXIFS($C$3:$O$3,$C7:$O7,"P"),"")</f>
        <v/>
      </c>
      <c r="S7" s="12">
        <f>IF($R7="","",INT((TODAY()-$R7)/7))</f>
        <v/>
      </c>
    </row>
    <row r="8">
      <c r="A8" s="10" t="n"/>
      <c r="B8" s="10" t="n"/>
      <c r="C8" s="11" t="n"/>
      <c r="D8" s="11" t="n"/>
      <c r="E8" s="11" t="n"/>
      <c r="F8" s="11" t="n"/>
      <c r="G8" s="11" t="n"/>
      <c r="H8" s="11" t="n"/>
      <c r="I8" s="11" t="n"/>
      <c r="J8" s="11" t="n"/>
      <c r="K8" s="11" t="n"/>
      <c r="L8" s="11" t="n"/>
      <c r="M8" s="11" t="n"/>
      <c r="N8" s="11" t="n"/>
      <c r="O8" s="11" t="n"/>
      <c r="P8" s="12">
        <f>IF($A8="","",COUNTIF($C8:$O8,"P"))</f>
        <v/>
      </c>
      <c r="Q8" s="13">
        <f>IFERROR($P8/COUNTIF($C$3:$O$3,"&lt;="&amp;TODAY()),"")</f>
        <v/>
      </c>
      <c r="R8" s="14">
        <f>IFERROR(MAXIFS($C$3:$O$3,$C8:$O8,"P"),"")</f>
        <v/>
      </c>
      <c r="S8" s="12">
        <f>IF($R8="","",INT((TODAY()-$R8)/7))</f>
        <v/>
      </c>
    </row>
    <row r="9">
      <c r="A9" s="10" t="n"/>
      <c r="B9" s="10" t="n"/>
      <c r="C9" s="11" t="n"/>
      <c r="D9" s="11" t="n"/>
      <c r="E9" s="11" t="n"/>
      <c r="F9" s="11" t="n"/>
      <c r="G9" s="11" t="n"/>
      <c r="H9" s="11" t="n"/>
      <c r="I9" s="11" t="n"/>
      <c r="J9" s="11" t="n"/>
      <c r="K9" s="11" t="n"/>
      <c r="L9" s="11" t="n"/>
      <c r="M9" s="11" t="n"/>
      <c r="N9" s="11" t="n"/>
      <c r="O9" s="11" t="n"/>
      <c r="P9" s="12">
        <f>IF($A9="","",COUNTIF($C9:$O9,"P"))</f>
        <v/>
      </c>
      <c r="Q9" s="13">
        <f>IFERROR($P9/COUNTIF($C$3:$O$3,"&lt;="&amp;TODAY()),"")</f>
        <v/>
      </c>
      <c r="R9" s="14">
        <f>IFERROR(MAXIFS($C$3:$O$3,$C9:$O9,"P"),"")</f>
        <v/>
      </c>
      <c r="S9" s="12">
        <f>IF($R9="","",INT((TODAY()-$R9)/7))</f>
        <v/>
      </c>
    </row>
    <row r="10">
      <c r="A10" s="10" t="n"/>
      <c r="B10" s="10" t="n"/>
      <c r="C10" s="11" t="n"/>
      <c r="D10" s="11" t="n"/>
      <c r="E10" s="11" t="n"/>
      <c r="F10" s="11" t="n"/>
      <c r="G10" s="11" t="n"/>
      <c r="H10" s="11" t="n"/>
      <c r="I10" s="11" t="n"/>
      <c r="J10" s="11" t="n"/>
      <c r="K10" s="11" t="n"/>
      <c r="L10" s="11" t="n"/>
      <c r="M10" s="11" t="n"/>
      <c r="N10" s="11" t="n"/>
      <c r="O10" s="11" t="n"/>
      <c r="P10" s="12">
        <f>IF($A10="","",COUNTIF($C10:$O10,"P"))</f>
        <v/>
      </c>
      <c r="Q10" s="13">
        <f>IFERROR($P10/COUNTIF($C$3:$O$3,"&lt;="&amp;TODAY()),"")</f>
        <v/>
      </c>
      <c r="R10" s="14">
        <f>IFERROR(MAXIFS($C$3:$O$3,$C10:$O10,"P"),"")</f>
        <v/>
      </c>
      <c r="S10" s="12">
        <f>IF($R10="","",INT((TODAY()-$R10)/7))</f>
        <v/>
      </c>
    </row>
    <row r="11">
      <c r="A11" s="10" t="n"/>
      <c r="B11" s="10" t="n"/>
      <c r="C11" s="11" t="n"/>
      <c r="D11" s="11" t="n"/>
      <c r="E11" s="11" t="n"/>
      <c r="F11" s="11" t="n"/>
      <c r="G11" s="11" t="n"/>
      <c r="H11" s="11" t="n"/>
      <c r="I11" s="11" t="n"/>
      <c r="J11" s="11" t="n"/>
      <c r="K11" s="11" t="n"/>
      <c r="L11" s="11" t="n"/>
      <c r="M11" s="11" t="n"/>
      <c r="N11" s="11" t="n"/>
      <c r="O11" s="11" t="n"/>
      <c r="P11" s="12">
        <f>IF($A11="","",COUNTIF($C11:$O11,"P"))</f>
        <v/>
      </c>
      <c r="Q11" s="13">
        <f>IFERROR($P11/COUNTIF($C$3:$O$3,"&lt;="&amp;TODAY()),"")</f>
        <v/>
      </c>
      <c r="R11" s="14">
        <f>IFERROR(MAXIFS($C$3:$O$3,$C11:$O11,"P"),"")</f>
        <v/>
      </c>
      <c r="S11" s="12">
        <f>IF($R11="","",INT((TODAY()-$R11)/7))</f>
        <v/>
      </c>
    </row>
    <row r="12">
      <c r="A12" s="10" t="n"/>
      <c r="B12" s="10" t="n"/>
      <c r="C12" s="11" t="n"/>
      <c r="D12" s="11" t="n"/>
      <c r="E12" s="11" t="n"/>
      <c r="F12" s="11" t="n"/>
      <c r="G12" s="11" t="n"/>
      <c r="H12" s="11" t="n"/>
      <c r="I12" s="11" t="n"/>
      <c r="J12" s="11" t="n"/>
      <c r="K12" s="11" t="n"/>
      <c r="L12" s="11" t="n"/>
      <c r="M12" s="11" t="n"/>
      <c r="N12" s="11" t="n"/>
      <c r="O12" s="11" t="n"/>
      <c r="P12" s="12">
        <f>IF($A12="","",COUNTIF($C12:$O12,"P"))</f>
        <v/>
      </c>
      <c r="Q12" s="13">
        <f>IFERROR($P12/COUNTIF($C$3:$O$3,"&lt;="&amp;TODAY()),"")</f>
        <v/>
      </c>
      <c r="R12" s="14">
        <f>IFERROR(MAXIFS($C$3:$O$3,$C12:$O12,"P"),"")</f>
        <v/>
      </c>
      <c r="S12" s="12">
        <f>IF($R12="","",INT((TODAY()-$R12)/7))</f>
        <v/>
      </c>
    </row>
    <row r="13">
      <c r="A13" s="10" t="n"/>
      <c r="B13" s="10" t="n"/>
      <c r="C13" s="11" t="n"/>
      <c r="D13" s="11" t="n"/>
      <c r="E13" s="11" t="n"/>
      <c r="F13" s="11" t="n"/>
      <c r="G13" s="11" t="n"/>
      <c r="H13" s="11" t="n"/>
      <c r="I13" s="11" t="n"/>
      <c r="J13" s="11" t="n"/>
      <c r="K13" s="11" t="n"/>
      <c r="L13" s="11" t="n"/>
      <c r="M13" s="11" t="n"/>
      <c r="N13" s="11" t="n"/>
      <c r="O13" s="11" t="n"/>
      <c r="P13" s="12">
        <f>IF($A13="","",COUNTIF($C13:$O13,"P"))</f>
        <v/>
      </c>
      <c r="Q13" s="13">
        <f>IFERROR($P13/COUNTIF($C$3:$O$3,"&lt;="&amp;TODAY()),"")</f>
        <v/>
      </c>
      <c r="R13" s="14">
        <f>IFERROR(MAXIFS($C$3:$O$3,$C13:$O13,"P"),"")</f>
        <v/>
      </c>
      <c r="S13" s="12">
        <f>IF($R13="","",INT((TODAY()-$R13)/7))</f>
        <v/>
      </c>
    </row>
    <row r="14">
      <c r="A14" s="10" t="n"/>
      <c r="B14" s="10" t="n"/>
      <c r="C14" s="11" t="n"/>
      <c r="D14" s="11" t="n"/>
      <c r="E14" s="11" t="n"/>
      <c r="F14" s="11" t="n"/>
      <c r="G14" s="11" t="n"/>
      <c r="H14" s="11" t="n"/>
      <c r="I14" s="11" t="n"/>
      <c r="J14" s="11" t="n"/>
      <c r="K14" s="11" t="n"/>
      <c r="L14" s="11" t="n"/>
      <c r="M14" s="11" t="n"/>
      <c r="N14" s="11" t="n"/>
      <c r="O14" s="11" t="n"/>
      <c r="P14" s="12">
        <f>IF($A14="","",COUNTIF($C14:$O14,"P"))</f>
        <v/>
      </c>
      <c r="Q14" s="13">
        <f>IFERROR($P14/COUNTIF($C$3:$O$3,"&lt;="&amp;TODAY()),"")</f>
        <v/>
      </c>
      <c r="R14" s="14">
        <f>IFERROR(MAXIFS($C$3:$O$3,$C14:$O14,"P"),"")</f>
        <v/>
      </c>
      <c r="S14" s="12">
        <f>IF($R14="","",INT((TODAY()-$R14)/7))</f>
        <v/>
      </c>
    </row>
    <row r="15">
      <c r="A15" s="10" t="n"/>
      <c r="B15" s="10" t="n"/>
      <c r="C15" s="11" t="n"/>
      <c r="D15" s="11" t="n"/>
      <c r="E15" s="11" t="n"/>
      <c r="F15" s="11" t="n"/>
      <c r="G15" s="11" t="n"/>
      <c r="H15" s="11" t="n"/>
      <c r="I15" s="11" t="n"/>
      <c r="J15" s="11" t="n"/>
      <c r="K15" s="11" t="n"/>
      <c r="L15" s="11" t="n"/>
      <c r="M15" s="11" t="n"/>
      <c r="N15" s="11" t="n"/>
      <c r="O15" s="11" t="n"/>
      <c r="P15" s="12">
        <f>IF($A15="","",COUNTIF($C15:$O15,"P"))</f>
        <v/>
      </c>
      <c r="Q15" s="13">
        <f>IFERROR($P15/COUNTIF($C$3:$O$3,"&lt;="&amp;TODAY()),"")</f>
        <v/>
      </c>
      <c r="R15" s="14">
        <f>IFERROR(MAXIFS($C$3:$O$3,$C15:$O15,"P"),"")</f>
        <v/>
      </c>
      <c r="S15" s="12">
        <f>IF($R15="","",INT((TODAY()-$R15)/7))</f>
        <v/>
      </c>
    </row>
    <row r="16">
      <c r="A16" s="10" t="n"/>
      <c r="B16" s="10" t="n"/>
      <c r="C16" s="11" t="n"/>
      <c r="D16" s="11" t="n"/>
      <c r="E16" s="11" t="n"/>
      <c r="F16" s="11" t="n"/>
      <c r="G16" s="11" t="n"/>
      <c r="H16" s="11" t="n"/>
      <c r="I16" s="11" t="n"/>
      <c r="J16" s="11" t="n"/>
      <c r="K16" s="11" t="n"/>
      <c r="L16" s="11" t="n"/>
      <c r="M16" s="11" t="n"/>
      <c r="N16" s="11" t="n"/>
      <c r="O16" s="11" t="n"/>
      <c r="P16" s="12">
        <f>IF($A16="","",COUNTIF($C16:$O16,"P"))</f>
        <v/>
      </c>
      <c r="Q16" s="13">
        <f>IFERROR($P16/COUNTIF($C$3:$O$3,"&lt;="&amp;TODAY()),"")</f>
        <v/>
      </c>
      <c r="R16" s="14">
        <f>IFERROR(MAXIFS($C$3:$O$3,$C16:$O16,"P"),"")</f>
        <v/>
      </c>
      <c r="S16" s="12">
        <f>IF($R16="","",INT((TODAY()-$R16)/7))</f>
        <v/>
      </c>
    </row>
    <row r="17">
      <c r="A17" s="10" t="n"/>
      <c r="B17" s="10" t="n"/>
      <c r="C17" s="11" t="n"/>
      <c r="D17" s="11" t="n"/>
      <c r="E17" s="11" t="n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  <c r="O17" s="11" t="n"/>
      <c r="P17" s="12">
        <f>IF($A17="","",COUNTIF($C17:$O17,"P"))</f>
        <v/>
      </c>
      <c r="Q17" s="13">
        <f>IFERROR($P17/COUNTIF($C$3:$O$3,"&lt;="&amp;TODAY()),"")</f>
        <v/>
      </c>
      <c r="R17" s="14">
        <f>IFERROR(MAXIFS($C$3:$O$3,$C17:$O17,"P"),"")</f>
        <v/>
      </c>
      <c r="S17" s="12">
        <f>IF($R17="","",INT((TODAY()-$R17)/7))</f>
        <v/>
      </c>
    </row>
    <row r="18">
      <c r="A18" s="10" t="n"/>
      <c r="B18" s="10" t="n"/>
      <c r="C18" s="11" t="n"/>
      <c r="D18" s="11" t="n"/>
      <c r="E18" s="11" t="n"/>
      <c r="F18" s="11" t="n"/>
      <c r="G18" s="11" t="n"/>
      <c r="H18" s="11" t="n"/>
      <c r="I18" s="11" t="n"/>
      <c r="J18" s="11" t="n"/>
      <c r="K18" s="11" t="n"/>
      <c r="L18" s="11" t="n"/>
      <c r="M18" s="11" t="n"/>
      <c r="N18" s="11" t="n"/>
      <c r="O18" s="11" t="n"/>
      <c r="P18" s="12">
        <f>IF($A18="","",COUNTIF($C18:$O18,"P"))</f>
        <v/>
      </c>
      <c r="Q18" s="13">
        <f>IFERROR($P18/COUNTIF($C$3:$O$3,"&lt;="&amp;TODAY()),"")</f>
        <v/>
      </c>
      <c r="R18" s="14">
        <f>IFERROR(MAXIFS($C$3:$O$3,$C18:$O18,"P"),"")</f>
        <v/>
      </c>
      <c r="S18" s="12">
        <f>IF($R18="","",INT((TODAY()-$R18)/7))</f>
        <v/>
      </c>
    </row>
    <row r="19">
      <c r="A19" s="10" t="n"/>
      <c r="B19" s="10" t="n"/>
      <c r="C19" s="11" t="n"/>
      <c r="D19" s="11" t="n"/>
      <c r="E19" s="11" t="n"/>
      <c r="F19" s="11" t="n"/>
      <c r="G19" s="11" t="n"/>
      <c r="H19" s="11" t="n"/>
      <c r="I19" s="11" t="n"/>
      <c r="J19" s="11" t="n"/>
      <c r="K19" s="11" t="n"/>
      <c r="L19" s="11" t="n"/>
      <c r="M19" s="11" t="n"/>
      <c r="N19" s="11" t="n"/>
      <c r="O19" s="11" t="n"/>
      <c r="P19" s="12">
        <f>IF($A19="","",COUNTIF($C19:$O19,"P"))</f>
        <v/>
      </c>
      <c r="Q19" s="13">
        <f>IFERROR($P19/COUNTIF($C$3:$O$3,"&lt;="&amp;TODAY()),"")</f>
        <v/>
      </c>
      <c r="R19" s="14">
        <f>IFERROR(MAXIFS($C$3:$O$3,$C19:$O19,"P"),"")</f>
        <v/>
      </c>
      <c r="S19" s="12">
        <f>IF($R19="","",INT((TODAY()-$R19)/7))</f>
        <v/>
      </c>
    </row>
    <row r="20">
      <c r="A20" s="10" t="n"/>
      <c r="B20" s="10" t="n"/>
      <c r="C20" s="11" t="n"/>
      <c r="D20" s="11" t="n"/>
      <c r="E20" s="11" t="n"/>
      <c r="F20" s="11" t="n"/>
      <c r="G20" s="11" t="n"/>
      <c r="H20" s="11" t="n"/>
      <c r="I20" s="11" t="n"/>
      <c r="J20" s="11" t="n"/>
      <c r="K20" s="11" t="n"/>
      <c r="L20" s="11" t="n"/>
      <c r="M20" s="11" t="n"/>
      <c r="N20" s="11" t="n"/>
      <c r="O20" s="11" t="n"/>
      <c r="P20" s="12">
        <f>IF($A20="","",COUNTIF($C20:$O20,"P"))</f>
        <v/>
      </c>
      <c r="Q20" s="13">
        <f>IFERROR($P20/COUNTIF($C$3:$O$3,"&lt;="&amp;TODAY()),"")</f>
        <v/>
      </c>
      <c r="R20" s="14">
        <f>IFERROR(MAXIFS($C$3:$O$3,$C20:$O20,"P"),"")</f>
        <v/>
      </c>
      <c r="S20" s="12">
        <f>IF($R20="","",INT((TODAY()-$R20)/7))</f>
        <v/>
      </c>
    </row>
    <row r="21">
      <c r="A21" s="10" t="n"/>
      <c r="B21" s="10" t="n"/>
      <c r="C21" s="11" t="n"/>
      <c r="D21" s="11" t="n"/>
      <c r="E21" s="11" t="n"/>
      <c r="F21" s="11" t="n"/>
      <c r="G21" s="11" t="n"/>
      <c r="H21" s="11" t="n"/>
      <c r="I21" s="11" t="n"/>
      <c r="J21" s="11" t="n"/>
      <c r="K21" s="11" t="n"/>
      <c r="L21" s="11" t="n"/>
      <c r="M21" s="11" t="n"/>
      <c r="N21" s="11" t="n"/>
      <c r="O21" s="11" t="n"/>
      <c r="P21" s="12">
        <f>IF($A21="","",COUNTIF($C21:$O21,"P"))</f>
        <v/>
      </c>
      <c r="Q21" s="13">
        <f>IFERROR($P21/COUNTIF($C$3:$O$3,"&lt;="&amp;TODAY()),"")</f>
        <v/>
      </c>
      <c r="R21" s="14">
        <f>IFERROR(MAXIFS($C$3:$O$3,$C21:$O21,"P"),"")</f>
        <v/>
      </c>
      <c r="S21" s="12">
        <f>IF($R21="","",INT((TODAY()-$R21)/7))</f>
        <v/>
      </c>
    </row>
    <row r="22">
      <c r="A22" s="10" t="n"/>
      <c r="B22" s="10" t="n"/>
      <c r="C22" s="11" t="n"/>
      <c r="D22" s="11" t="n"/>
      <c r="E22" s="11" t="n"/>
      <c r="F22" s="11" t="n"/>
      <c r="G22" s="11" t="n"/>
      <c r="H22" s="11" t="n"/>
      <c r="I22" s="11" t="n"/>
      <c r="J22" s="11" t="n"/>
      <c r="K22" s="11" t="n"/>
      <c r="L22" s="11" t="n"/>
      <c r="M22" s="11" t="n"/>
      <c r="N22" s="11" t="n"/>
      <c r="O22" s="11" t="n"/>
      <c r="P22" s="12">
        <f>IF($A22="","",COUNTIF($C22:$O22,"P"))</f>
        <v/>
      </c>
      <c r="Q22" s="13">
        <f>IFERROR($P22/COUNTIF($C$3:$O$3,"&lt;="&amp;TODAY()),"")</f>
        <v/>
      </c>
      <c r="R22" s="14">
        <f>IFERROR(MAXIFS($C$3:$O$3,$C22:$O22,"P"),"")</f>
        <v/>
      </c>
      <c r="S22" s="12">
        <f>IF($R22="","",INT((TODAY()-$R22)/7))</f>
        <v/>
      </c>
    </row>
    <row r="23">
      <c r="A23" s="10" t="n"/>
      <c r="B23" s="10" t="n"/>
      <c r="C23" s="11" t="n"/>
      <c r="D23" s="11" t="n"/>
      <c r="E23" s="11" t="n"/>
      <c r="F23" s="11" t="n"/>
      <c r="G23" s="11" t="n"/>
      <c r="H23" s="11" t="n"/>
      <c r="I23" s="11" t="n"/>
      <c r="J23" s="11" t="n"/>
      <c r="K23" s="11" t="n"/>
      <c r="L23" s="11" t="n"/>
      <c r="M23" s="11" t="n"/>
      <c r="N23" s="11" t="n"/>
      <c r="O23" s="11" t="n"/>
      <c r="P23" s="12">
        <f>IF($A23="","",COUNTIF($C23:$O23,"P"))</f>
        <v/>
      </c>
      <c r="Q23" s="13">
        <f>IFERROR($P23/COUNTIF($C$3:$O$3,"&lt;="&amp;TODAY()),"")</f>
        <v/>
      </c>
      <c r="R23" s="14">
        <f>IFERROR(MAXIFS($C$3:$O$3,$C23:$O23,"P"),"")</f>
        <v/>
      </c>
      <c r="S23" s="12">
        <f>IF($R23="","",INT((TODAY()-$R23)/7))</f>
        <v/>
      </c>
    </row>
    <row r="24">
      <c r="A24" s="10" t="n"/>
      <c r="B24" s="10" t="n"/>
      <c r="C24" s="11" t="n"/>
      <c r="D24" s="11" t="n"/>
      <c r="E24" s="11" t="n"/>
      <c r="F24" s="11" t="n"/>
      <c r="G24" s="11" t="n"/>
      <c r="H24" s="11" t="n"/>
      <c r="I24" s="11" t="n"/>
      <c r="J24" s="11" t="n"/>
      <c r="K24" s="11" t="n"/>
      <c r="L24" s="11" t="n"/>
      <c r="M24" s="11" t="n"/>
      <c r="N24" s="11" t="n"/>
      <c r="O24" s="11" t="n"/>
      <c r="P24" s="12">
        <f>IF($A24="","",COUNTIF($C24:$O24,"P"))</f>
        <v/>
      </c>
      <c r="Q24" s="13">
        <f>IFERROR($P24/COUNTIF($C$3:$O$3,"&lt;="&amp;TODAY()),"")</f>
        <v/>
      </c>
      <c r="R24" s="14">
        <f>IFERROR(MAXIFS($C$3:$O$3,$C24:$O24,"P"),"")</f>
        <v/>
      </c>
      <c r="S24" s="12">
        <f>IF($R24="","",INT((TODAY()-$R24)/7))</f>
        <v/>
      </c>
    </row>
    <row r="25">
      <c r="A25" s="10" t="n"/>
      <c r="B25" s="10" t="n"/>
      <c r="C25" s="11" t="n"/>
      <c r="D25" s="11" t="n"/>
      <c r="E25" s="11" t="n"/>
      <c r="F25" s="11" t="n"/>
      <c r="G25" s="11" t="n"/>
      <c r="H25" s="11" t="n"/>
      <c r="I25" s="11" t="n"/>
      <c r="J25" s="11" t="n"/>
      <c r="K25" s="11" t="n"/>
      <c r="L25" s="11" t="n"/>
      <c r="M25" s="11" t="n"/>
      <c r="N25" s="11" t="n"/>
      <c r="O25" s="11" t="n"/>
      <c r="P25" s="12">
        <f>IF($A25="","",COUNTIF($C25:$O25,"P"))</f>
        <v/>
      </c>
      <c r="Q25" s="13">
        <f>IFERROR($P25/COUNTIF($C$3:$O$3,"&lt;="&amp;TODAY()),"")</f>
        <v/>
      </c>
      <c r="R25" s="14">
        <f>IFERROR(MAXIFS($C$3:$O$3,$C25:$O25,"P"),"")</f>
        <v/>
      </c>
      <c r="S25" s="12">
        <f>IF($R25="","",INT((TODAY()-$R25)/7))</f>
        <v/>
      </c>
    </row>
    <row r="26">
      <c r="A26" s="10" t="n"/>
      <c r="B26" s="10" t="n"/>
      <c r="C26" s="11" t="n"/>
      <c r="D26" s="11" t="n"/>
      <c r="E26" s="11" t="n"/>
      <c r="F26" s="11" t="n"/>
      <c r="G26" s="11" t="n"/>
      <c r="H26" s="11" t="n"/>
      <c r="I26" s="11" t="n"/>
      <c r="J26" s="11" t="n"/>
      <c r="K26" s="11" t="n"/>
      <c r="L26" s="11" t="n"/>
      <c r="M26" s="11" t="n"/>
      <c r="N26" s="11" t="n"/>
      <c r="O26" s="11" t="n"/>
      <c r="P26" s="12">
        <f>IF($A26="","",COUNTIF($C26:$O26,"P"))</f>
        <v/>
      </c>
      <c r="Q26" s="13">
        <f>IFERROR($P26/COUNTIF($C$3:$O$3,"&lt;="&amp;TODAY()),"")</f>
        <v/>
      </c>
      <c r="R26" s="14">
        <f>IFERROR(MAXIFS($C$3:$O$3,$C26:$O26,"P"),"")</f>
        <v/>
      </c>
      <c r="S26" s="12">
        <f>IF($R26="","",INT((TODAY()-$R26)/7))</f>
        <v/>
      </c>
    </row>
    <row r="27">
      <c r="A27" s="10" t="n"/>
      <c r="B27" s="10" t="n"/>
      <c r="C27" s="11" t="n"/>
      <c r="D27" s="11" t="n"/>
      <c r="E27" s="11" t="n"/>
      <c r="F27" s="11" t="n"/>
      <c r="G27" s="11" t="n"/>
      <c r="H27" s="11" t="n"/>
      <c r="I27" s="11" t="n"/>
      <c r="J27" s="11" t="n"/>
      <c r="K27" s="11" t="n"/>
      <c r="L27" s="11" t="n"/>
      <c r="M27" s="11" t="n"/>
      <c r="N27" s="11" t="n"/>
      <c r="O27" s="11" t="n"/>
      <c r="P27" s="12">
        <f>IF($A27="","",COUNTIF($C27:$O27,"P"))</f>
        <v/>
      </c>
      <c r="Q27" s="13">
        <f>IFERROR($P27/COUNTIF($C$3:$O$3,"&lt;="&amp;TODAY()),"")</f>
        <v/>
      </c>
      <c r="R27" s="14">
        <f>IFERROR(MAXIFS($C$3:$O$3,$C27:$O27,"P"),"")</f>
        <v/>
      </c>
      <c r="S27" s="12">
        <f>IF($R27="","",INT((TODAY()-$R27)/7))</f>
        <v/>
      </c>
    </row>
    <row r="28">
      <c r="A28" s="10" t="n"/>
      <c r="B28" s="10" t="n"/>
      <c r="C28" s="11" t="n"/>
      <c r="D28" s="11" t="n"/>
      <c r="E28" s="11" t="n"/>
      <c r="F28" s="11" t="n"/>
      <c r="G28" s="11" t="n"/>
      <c r="H28" s="11" t="n"/>
      <c r="I28" s="11" t="n"/>
      <c r="J28" s="11" t="n"/>
      <c r="K28" s="11" t="n"/>
      <c r="L28" s="11" t="n"/>
      <c r="M28" s="11" t="n"/>
      <c r="N28" s="11" t="n"/>
      <c r="O28" s="11" t="n"/>
      <c r="P28" s="12">
        <f>IF($A28="","",COUNTIF($C28:$O28,"P"))</f>
        <v/>
      </c>
      <c r="Q28" s="13">
        <f>IFERROR($P28/COUNTIF($C$3:$O$3,"&lt;="&amp;TODAY()),"")</f>
        <v/>
      </c>
      <c r="R28" s="14">
        <f>IFERROR(MAXIFS($C$3:$O$3,$C28:$O28,"P"),"")</f>
        <v/>
      </c>
      <c r="S28" s="12">
        <f>IF($R28="","",INT((TODAY()-$R28)/7))</f>
        <v/>
      </c>
    </row>
    <row r="29">
      <c r="A29" s="10" t="n"/>
      <c r="B29" s="10" t="n"/>
      <c r="C29" s="11" t="n"/>
      <c r="D29" s="11" t="n"/>
      <c r="E29" s="11" t="n"/>
      <c r="F29" s="11" t="n"/>
      <c r="G29" s="11" t="n"/>
      <c r="H29" s="11" t="n"/>
      <c r="I29" s="11" t="n"/>
      <c r="J29" s="11" t="n"/>
      <c r="K29" s="11" t="n"/>
      <c r="L29" s="11" t="n"/>
      <c r="M29" s="11" t="n"/>
      <c r="N29" s="11" t="n"/>
      <c r="O29" s="11" t="n"/>
      <c r="P29" s="12">
        <f>IF($A29="","",COUNTIF($C29:$O29,"P"))</f>
        <v/>
      </c>
      <c r="Q29" s="13">
        <f>IFERROR($P29/COUNTIF($C$3:$O$3,"&lt;="&amp;TODAY()),"")</f>
        <v/>
      </c>
      <c r="R29" s="14">
        <f>IFERROR(MAXIFS($C$3:$O$3,$C29:$O29,"P"),"")</f>
        <v/>
      </c>
      <c r="S29" s="12">
        <f>IF($R29="","",INT((TODAY()-$R29)/7))</f>
        <v/>
      </c>
    </row>
    <row r="30">
      <c r="A30" s="10" t="n"/>
      <c r="B30" s="10" t="n"/>
      <c r="C30" s="11" t="n"/>
      <c r="D30" s="11" t="n"/>
      <c r="E30" s="11" t="n"/>
      <c r="F30" s="11" t="n"/>
      <c r="G30" s="11" t="n"/>
      <c r="H30" s="11" t="n"/>
      <c r="I30" s="11" t="n"/>
      <c r="J30" s="11" t="n"/>
      <c r="K30" s="11" t="n"/>
      <c r="L30" s="11" t="n"/>
      <c r="M30" s="11" t="n"/>
      <c r="N30" s="11" t="n"/>
      <c r="O30" s="11" t="n"/>
      <c r="P30" s="12">
        <f>IF($A30="","",COUNTIF($C30:$O30,"P"))</f>
        <v/>
      </c>
      <c r="Q30" s="13">
        <f>IFERROR($P30/COUNTIF($C$3:$O$3,"&lt;="&amp;TODAY()),"")</f>
        <v/>
      </c>
      <c r="R30" s="14">
        <f>IFERROR(MAXIFS($C$3:$O$3,$C30:$O30,"P"),"")</f>
        <v/>
      </c>
      <c r="S30" s="12">
        <f>IF($R30="","",INT((TODAY()-$R30)/7))</f>
        <v/>
      </c>
    </row>
    <row r="31">
      <c r="A31" s="10" t="n"/>
      <c r="B31" s="10" t="n"/>
      <c r="C31" s="11" t="n"/>
      <c r="D31" s="11" t="n"/>
      <c r="E31" s="11" t="n"/>
      <c r="F31" s="11" t="n"/>
      <c r="G31" s="11" t="n"/>
      <c r="H31" s="11" t="n"/>
      <c r="I31" s="11" t="n"/>
      <c r="J31" s="11" t="n"/>
      <c r="K31" s="11" t="n"/>
      <c r="L31" s="11" t="n"/>
      <c r="M31" s="11" t="n"/>
      <c r="N31" s="11" t="n"/>
      <c r="O31" s="11" t="n"/>
      <c r="P31" s="12">
        <f>IF($A31="","",COUNTIF($C31:$O31,"P"))</f>
        <v/>
      </c>
      <c r="Q31" s="13">
        <f>IFERROR($P31/COUNTIF($C$3:$O$3,"&lt;="&amp;TODAY()),"")</f>
        <v/>
      </c>
      <c r="R31" s="14">
        <f>IFERROR(MAXIFS($C$3:$O$3,$C31:$O31,"P"),"")</f>
        <v/>
      </c>
      <c r="S31" s="12">
        <f>IF($R31="","",INT((TODAY()-$R31)/7))</f>
        <v/>
      </c>
    </row>
    <row r="32">
      <c r="A32" s="10" t="n"/>
      <c r="B32" s="10" t="n"/>
      <c r="C32" s="11" t="n"/>
      <c r="D32" s="11" t="n"/>
      <c r="E32" s="11" t="n"/>
      <c r="F32" s="11" t="n"/>
      <c r="G32" s="11" t="n"/>
      <c r="H32" s="11" t="n"/>
      <c r="I32" s="11" t="n"/>
      <c r="J32" s="11" t="n"/>
      <c r="K32" s="11" t="n"/>
      <c r="L32" s="11" t="n"/>
      <c r="M32" s="11" t="n"/>
      <c r="N32" s="11" t="n"/>
      <c r="O32" s="11" t="n"/>
      <c r="P32" s="12">
        <f>IF($A32="","",COUNTIF($C32:$O32,"P"))</f>
        <v/>
      </c>
      <c r="Q32" s="13">
        <f>IFERROR($P32/COUNTIF($C$3:$O$3,"&lt;="&amp;TODAY()),"")</f>
        <v/>
      </c>
      <c r="R32" s="14">
        <f>IFERROR(MAXIFS($C$3:$O$3,$C32:$O32,"P"),"")</f>
        <v/>
      </c>
      <c r="S32" s="12">
        <f>IF($R32="","",INT((TODAY()-$R32)/7))</f>
        <v/>
      </c>
    </row>
    <row r="33">
      <c r="A33" s="10" t="n"/>
      <c r="B33" s="10" t="n"/>
      <c r="C33" s="11" t="n"/>
      <c r="D33" s="11" t="n"/>
      <c r="E33" s="11" t="n"/>
      <c r="F33" s="11" t="n"/>
      <c r="G33" s="11" t="n"/>
      <c r="H33" s="11" t="n"/>
      <c r="I33" s="11" t="n"/>
      <c r="J33" s="11" t="n"/>
      <c r="K33" s="11" t="n"/>
      <c r="L33" s="11" t="n"/>
      <c r="M33" s="11" t="n"/>
      <c r="N33" s="11" t="n"/>
      <c r="O33" s="11" t="n"/>
      <c r="P33" s="12">
        <f>IF($A33="","",COUNTIF($C33:$O33,"P"))</f>
        <v/>
      </c>
      <c r="Q33" s="13">
        <f>IFERROR($P33/COUNTIF($C$3:$O$3,"&lt;="&amp;TODAY()),"")</f>
        <v/>
      </c>
      <c r="R33" s="14">
        <f>IFERROR(MAXIFS($C$3:$O$3,$C33:$O33,"P"),"")</f>
        <v/>
      </c>
      <c r="S33" s="12">
        <f>IF($R33="","",INT((TODAY()-$R33)/7))</f>
        <v/>
      </c>
    </row>
    <row r="34">
      <c r="A34" s="10" t="n"/>
      <c r="B34" s="10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1" t="n"/>
      <c r="O34" s="11" t="n"/>
      <c r="P34" s="12">
        <f>IF($A34="","",COUNTIF($C34:$O34,"P"))</f>
        <v/>
      </c>
      <c r="Q34" s="13">
        <f>IFERROR($P34/COUNTIF($C$3:$O$3,"&lt;="&amp;TODAY()),"")</f>
        <v/>
      </c>
      <c r="R34" s="14">
        <f>IFERROR(MAXIFS($C$3:$O$3,$C34:$O34,"P"),"")</f>
        <v/>
      </c>
      <c r="S34" s="12">
        <f>IF($R34="","",INT((TODAY()-$R34)/7))</f>
        <v/>
      </c>
    </row>
    <row r="35">
      <c r="A35" s="15" t="inlineStr">
        <is>
          <t>Present</t>
        </is>
      </c>
      <c r="C35" s="11">
        <f>COUNTIF(C5:C34,"P")</f>
        <v/>
      </c>
      <c r="D35" s="11">
        <f>COUNTIF(D5:D34,"P")</f>
        <v/>
      </c>
      <c r="E35" s="11">
        <f>COUNTIF(E5:E34,"P")</f>
        <v/>
      </c>
      <c r="F35" s="11">
        <f>COUNTIF(F5:F34,"P")</f>
        <v/>
      </c>
      <c r="G35" s="11">
        <f>COUNTIF(G5:G34,"P")</f>
        <v/>
      </c>
      <c r="H35" s="11">
        <f>COUNTIF(H5:H34,"P")</f>
        <v/>
      </c>
      <c r="I35" s="11">
        <f>COUNTIF(I5:I34,"P")</f>
        <v/>
      </c>
      <c r="J35" s="11">
        <f>COUNTIF(J5:J34,"P")</f>
        <v/>
      </c>
      <c r="K35" s="11">
        <f>COUNTIF(K5:K34,"P")</f>
        <v/>
      </c>
      <c r="L35" s="11">
        <f>COUNTIF(L5:L34,"P")</f>
        <v/>
      </c>
      <c r="M35" s="11">
        <f>COUNTIF(M5:M34,"P")</f>
        <v/>
      </c>
      <c r="N35" s="11">
        <f>COUNTIF(N5:N34,"P")</f>
        <v/>
      </c>
      <c r="O35" s="11">
        <f>COUNTIF(O5:O34,"P")</f>
        <v/>
      </c>
    </row>
    <row r="36">
      <c r="A36" s="15" t="inlineStr">
        <is>
          <t>Guests</t>
        </is>
      </c>
      <c r="C36" s="11">
        <f>COUNTIF(C5:C34,"G")</f>
        <v/>
      </c>
      <c r="D36" s="11">
        <f>COUNTIF(D5:D34,"G")</f>
        <v/>
      </c>
      <c r="E36" s="11">
        <f>COUNTIF(E5:E34,"G")</f>
        <v/>
      </c>
      <c r="F36" s="11">
        <f>COUNTIF(F5:F34,"G")</f>
        <v/>
      </c>
      <c r="G36" s="11">
        <f>COUNTIF(G5:G34,"G")</f>
        <v/>
      </c>
      <c r="H36" s="11">
        <f>COUNTIF(H5:H34,"G")</f>
        <v/>
      </c>
      <c r="I36" s="11">
        <f>COUNTIF(I5:I34,"G")</f>
        <v/>
      </c>
      <c r="J36" s="11">
        <f>COUNTIF(J5:J34,"G")</f>
        <v/>
      </c>
      <c r="K36" s="11">
        <f>COUNTIF(K5:K34,"G")</f>
        <v/>
      </c>
      <c r="L36" s="11">
        <f>COUNTIF(L5:L34,"G")</f>
        <v/>
      </c>
      <c r="M36" s="11">
        <f>COUNTIF(M5:M34,"G")</f>
        <v/>
      </c>
      <c r="N36" s="11">
        <f>COUNTIF(N5:N34,"G")</f>
        <v/>
      </c>
      <c r="O36" s="11">
        <f>COUNTIF(O5:O34,"G")</f>
        <v/>
      </c>
    </row>
    <row r="37">
      <c r="A37" s="15" t="inlineStr">
        <is>
          <t>In the room</t>
        </is>
      </c>
      <c r="C37" s="16">
        <f>SUM(C35:C36)</f>
        <v/>
      </c>
      <c r="D37" s="16">
        <f>SUM(D35:D36)</f>
        <v/>
      </c>
      <c r="E37" s="16">
        <f>SUM(E35:E36)</f>
        <v/>
      </c>
      <c r="F37" s="16">
        <f>SUM(F35:F36)</f>
        <v/>
      </c>
      <c r="G37" s="16">
        <f>SUM(G35:G36)</f>
        <v/>
      </c>
      <c r="H37" s="16">
        <f>SUM(H35:H36)</f>
        <v/>
      </c>
      <c r="I37" s="16">
        <f>SUM(I35:I36)</f>
        <v/>
      </c>
      <c r="J37" s="16">
        <f>SUM(J35:J36)</f>
        <v/>
      </c>
      <c r="K37" s="16">
        <f>SUM(K35:K36)</f>
        <v/>
      </c>
      <c r="L37" s="16">
        <f>SUM(L35:L36)</f>
        <v/>
      </c>
      <c r="M37" s="16">
        <f>SUM(M35:M36)</f>
        <v/>
      </c>
      <c r="N37" s="16">
        <f>SUM(N35:N36)</f>
        <v/>
      </c>
      <c r="O37" s="16">
        <f>SUM(O35:O36)</f>
        <v/>
      </c>
    </row>
  </sheetData>
  <conditionalFormatting sqref="A5:S34">
    <cfRule type="expression" priority="1" dxfId="0">
      <formula>AND(ISNUMBER($S5),$S5&gt;=3)</formula>
    </cfRule>
    <cfRule type="expression" priority="2" dxfId="1">
      <formula>AND(ISNUMBER($S5),$S5&gt;=6)</formula>
    </cfRule>
  </conditionalFormatting>
  <conditionalFormatting sqref="C5:O34">
    <cfRule type="expression" priority="3" dxfId="2">
      <formula>C5="P"</formula>
    </cfRule>
  </conditionalFormatting>
  <dataValidations count="1">
    <dataValidation sqref="C5:O34" showDropDown="0" showInputMessage="0" showErrorMessage="0" allowBlank="1" type="list">
      <formula1>"P,A,G"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12" customWidth="1" min="3" max="3"/>
    <col width="12" customWidth="1" min="4" max="4"/>
    <col width="16" customWidth="1" min="5" max="5"/>
    <col width="14" customWidth="1" min="6" max="6"/>
    <col width="34" customWidth="1" min="7" max="7"/>
  </cols>
  <sheetData>
    <row r="1">
      <c r="A1" s="5" t="inlineStr">
        <is>
          <t>Who's Missing</t>
        </is>
      </c>
    </row>
    <row r="2">
      <c r="A2" s="6" t="inlineStr">
        <is>
          <t>Fills itself from the register — anyone three or more weeks away. The only columns you type are the last three.</t>
        </is>
      </c>
    </row>
    <row r="3">
      <c r="A3" s="7" t="inlineStr">
        <is>
          <t>Name</t>
        </is>
      </c>
      <c r="B3" s="7" t="inlineStr">
        <is>
          <t>Phone</t>
        </is>
      </c>
      <c r="C3" s="7" t="inlineStr">
        <is>
          <t>Last here</t>
        </is>
      </c>
      <c r="D3" s="7" t="inlineStr">
        <is>
          <t>Weeks since</t>
        </is>
      </c>
      <c r="E3" s="7" t="inlineStr">
        <is>
          <t>Who's calling</t>
        </is>
      </c>
      <c r="F3" s="7" t="inlineStr">
        <is>
          <t>Called? (date)</t>
        </is>
      </c>
      <c r="G3" s="7" t="inlineStr">
        <is>
          <t>What they said</t>
        </is>
      </c>
    </row>
    <row r="5">
      <c r="A5" s="10">
        <f>IF(AND(Attendance!$A5&lt;&gt;"",ISNUMBER(Attendance!$S5),Attendance!$S5&gt;=3),Attendance!$A5,"")</f>
        <v/>
      </c>
      <c r="B5" s="10">
        <f>IF(AND(AND(Attendance!$A5&lt;&gt;"",ISNUMBER(Attendance!$S5),Attendance!$S5&gt;=3),Attendance!$B5&lt;&gt;""),Attendance!$B5,"")</f>
        <v/>
      </c>
      <c r="C5" s="14">
        <f>IF(AND(Attendance!$A5&lt;&gt;"",ISNUMBER(Attendance!$S5),Attendance!$S5&gt;=3),Attendance!$R5,"")</f>
        <v/>
      </c>
      <c r="D5" s="12">
        <f>IF(AND(Attendance!$A5&lt;&gt;"",ISNUMBER(Attendance!$S5),Attendance!$S5&gt;=3),Attendance!$S5,"")</f>
        <v/>
      </c>
      <c r="E5" s="10" t="n"/>
      <c r="F5" s="14" t="n"/>
      <c r="G5" s="10" t="n"/>
    </row>
    <row r="6">
      <c r="A6" s="10">
        <f>IF(AND(Attendance!$A6&lt;&gt;"",ISNUMBER(Attendance!$S6),Attendance!$S6&gt;=3),Attendance!$A6,"")</f>
        <v/>
      </c>
      <c r="B6" s="10">
        <f>IF(AND(AND(Attendance!$A6&lt;&gt;"",ISNUMBER(Attendance!$S6),Attendance!$S6&gt;=3),Attendance!$B6&lt;&gt;""),Attendance!$B6,"")</f>
        <v/>
      </c>
      <c r="C6" s="14">
        <f>IF(AND(Attendance!$A6&lt;&gt;"",ISNUMBER(Attendance!$S6),Attendance!$S6&gt;=3),Attendance!$R6,"")</f>
        <v/>
      </c>
      <c r="D6" s="12">
        <f>IF(AND(Attendance!$A6&lt;&gt;"",ISNUMBER(Attendance!$S6),Attendance!$S6&gt;=3),Attendance!$S6,"")</f>
        <v/>
      </c>
      <c r="E6" s="10" t="n"/>
      <c r="F6" s="14" t="n"/>
      <c r="G6" s="10" t="n"/>
    </row>
    <row r="7">
      <c r="A7" s="10">
        <f>IF(AND(Attendance!$A7&lt;&gt;"",ISNUMBER(Attendance!$S7),Attendance!$S7&gt;=3),Attendance!$A7,"")</f>
        <v/>
      </c>
      <c r="B7" s="10">
        <f>IF(AND(AND(Attendance!$A7&lt;&gt;"",ISNUMBER(Attendance!$S7),Attendance!$S7&gt;=3),Attendance!$B7&lt;&gt;""),Attendance!$B7,"")</f>
        <v/>
      </c>
      <c r="C7" s="14">
        <f>IF(AND(Attendance!$A7&lt;&gt;"",ISNUMBER(Attendance!$S7),Attendance!$S7&gt;=3),Attendance!$R7,"")</f>
        <v/>
      </c>
      <c r="D7" s="12">
        <f>IF(AND(Attendance!$A7&lt;&gt;"",ISNUMBER(Attendance!$S7),Attendance!$S7&gt;=3),Attendance!$S7,"")</f>
        <v/>
      </c>
      <c r="E7" s="10" t="n"/>
      <c r="F7" s="14" t="n"/>
      <c r="G7" s="10" t="n"/>
    </row>
    <row r="8">
      <c r="A8" s="10">
        <f>IF(AND(Attendance!$A8&lt;&gt;"",ISNUMBER(Attendance!$S8),Attendance!$S8&gt;=3),Attendance!$A8,"")</f>
        <v/>
      </c>
      <c r="B8" s="10">
        <f>IF(AND(AND(Attendance!$A8&lt;&gt;"",ISNUMBER(Attendance!$S8),Attendance!$S8&gt;=3),Attendance!$B8&lt;&gt;""),Attendance!$B8,"")</f>
        <v/>
      </c>
      <c r="C8" s="14">
        <f>IF(AND(Attendance!$A8&lt;&gt;"",ISNUMBER(Attendance!$S8),Attendance!$S8&gt;=3),Attendance!$R8,"")</f>
        <v/>
      </c>
      <c r="D8" s="12">
        <f>IF(AND(Attendance!$A8&lt;&gt;"",ISNUMBER(Attendance!$S8),Attendance!$S8&gt;=3),Attendance!$S8,"")</f>
        <v/>
      </c>
      <c r="E8" s="10" t="n"/>
      <c r="F8" s="14" t="n"/>
      <c r="G8" s="10" t="n"/>
    </row>
    <row r="9">
      <c r="A9" s="10">
        <f>IF(AND(Attendance!$A9&lt;&gt;"",ISNUMBER(Attendance!$S9),Attendance!$S9&gt;=3),Attendance!$A9,"")</f>
        <v/>
      </c>
      <c r="B9" s="10">
        <f>IF(AND(AND(Attendance!$A9&lt;&gt;"",ISNUMBER(Attendance!$S9),Attendance!$S9&gt;=3),Attendance!$B9&lt;&gt;""),Attendance!$B9,"")</f>
        <v/>
      </c>
      <c r="C9" s="14">
        <f>IF(AND(Attendance!$A9&lt;&gt;"",ISNUMBER(Attendance!$S9),Attendance!$S9&gt;=3),Attendance!$R9,"")</f>
        <v/>
      </c>
      <c r="D9" s="12">
        <f>IF(AND(Attendance!$A9&lt;&gt;"",ISNUMBER(Attendance!$S9),Attendance!$S9&gt;=3),Attendance!$S9,"")</f>
        <v/>
      </c>
      <c r="E9" s="10" t="n"/>
      <c r="F9" s="14" t="n"/>
      <c r="G9" s="10" t="n"/>
    </row>
    <row r="10">
      <c r="A10" s="10">
        <f>IF(AND(Attendance!$A10&lt;&gt;"",ISNUMBER(Attendance!$S10),Attendance!$S10&gt;=3),Attendance!$A10,"")</f>
        <v/>
      </c>
      <c r="B10" s="10">
        <f>IF(AND(AND(Attendance!$A10&lt;&gt;"",ISNUMBER(Attendance!$S10),Attendance!$S10&gt;=3),Attendance!$B10&lt;&gt;""),Attendance!$B10,"")</f>
        <v/>
      </c>
      <c r="C10" s="14">
        <f>IF(AND(Attendance!$A10&lt;&gt;"",ISNUMBER(Attendance!$S10),Attendance!$S10&gt;=3),Attendance!$R10,"")</f>
        <v/>
      </c>
      <c r="D10" s="12">
        <f>IF(AND(Attendance!$A10&lt;&gt;"",ISNUMBER(Attendance!$S10),Attendance!$S10&gt;=3),Attendance!$S10,"")</f>
        <v/>
      </c>
      <c r="E10" s="10" t="n"/>
      <c r="F10" s="14" t="n"/>
      <c r="G10" s="10" t="n"/>
    </row>
    <row r="11">
      <c r="A11" s="10">
        <f>IF(AND(Attendance!$A11&lt;&gt;"",ISNUMBER(Attendance!$S11),Attendance!$S11&gt;=3),Attendance!$A11,"")</f>
        <v/>
      </c>
      <c r="B11" s="10">
        <f>IF(AND(AND(Attendance!$A11&lt;&gt;"",ISNUMBER(Attendance!$S11),Attendance!$S11&gt;=3),Attendance!$B11&lt;&gt;""),Attendance!$B11,"")</f>
        <v/>
      </c>
      <c r="C11" s="14">
        <f>IF(AND(Attendance!$A11&lt;&gt;"",ISNUMBER(Attendance!$S11),Attendance!$S11&gt;=3),Attendance!$R11,"")</f>
        <v/>
      </c>
      <c r="D11" s="12">
        <f>IF(AND(Attendance!$A11&lt;&gt;"",ISNUMBER(Attendance!$S11),Attendance!$S11&gt;=3),Attendance!$S11,"")</f>
        <v/>
      </c>
      <c r="E11" s="10" t="n"/>
      <c r="F11" s="14" t="n"/>
      <c r="G11" s="10" t="n"/>
    </row>
    <row r="12">
      <c r="A12" s="10">
        <f>IF(AND(Attendance!$A12&lt;&gt;"",ISNUMBER(Attendance!$S12),Attendance!$S12&gt;=3),Attendance!$A12,"")</f>
        <v/>
      </c>
      <c r="B12" s="10">
        <f>IF(AND(AND(Attendance!$A12&lt;&gt;"",ISNUMBER(Attendance!$S12),Attendance!$S12&gt;=3),Attendance!$B12&lt;&gt;""),Attendance!$B12,"")</f>
        <v/>
      </c>
      <c r="C12" s="14">
        <f>IF(AND(Attendance!$A12&lt;&gt;"",ISNUMBER(Attendance!$S12),Attendance!$S12&gt;=3),Attendance!$R12,"")</f>
        <v/>
      </c>
      <c r="D12" s="12">
        <f>IF(AND(Attendance!$A12&lt;&gt;"",ISNUMBER(Attendance!$S12),Attendance!$S12&gt;=3),Attendance!$S12,"")</f>
        <v/>
      </c>
      <c r="E12" s="10" t="n"/>
      <c r="F12" s="14" t="n"/>
      <c r="G12" s="10" t="n"/>
    </row>
    <row r="13">
      <c r="A13" s="10">
        <f>IF(AND(Attendance!$A13&lt;&gt;"",ISNUMBER(Attendance!$S13),Attendance!$S13&gt;=3),Attendance!$A13,"")</f>
        <v/>
      </c>
      <c r="B13" s="10">
        <f>IF(AND(AND(Attendance!$A13&lt;&gt;"",ISNUMBER(Attendance!$S13),Attendance!$S13&gt;=3),Attendance!$B13&lt;&gt;""),Attendance!$B13,"")</f>
        <v/>
      </c>
      <c r="C13" s="14">
        <f>IF(AND(Attendance!$A13&lt;&gt;"",ISNUMBER(Attendance!$S13),Attendance!$S13&gt;=3),Attendance!$R13,"")</f>
        <v/>
      </c>
      <c r="D13" s="12">
        <f>IF(AND(Attendance!$A13&lt;&gt;"",ISNUMBER(Attendance!$S13),Attendance!$S13&gt;=3),Attendance!$S13,"")</f>
        <v/>
      </c>
      <c r="E13" s="10" t="n"/>
      <c r="F13" s="14" t="n"/>
      <c r="G13" s="10" t="n"/>
    </row>
    <row r="14">
      <c r="A14" s="10">
        <f>IF(AND(Attendance!$A14&lt;&gt;"",ISNUMBER(Attendance!$S14),Attendance!$S14&gt;=3),Attendance!$A14,"")</f>
        <v/>
      </c>
      <c r="B14" s="10">
        <f>IF(AND(AND(Attendance!$A14&lt;&gt;"",ISNUMBER(Attendance!$S14),Attendance!$S14&gt;=3),Attendance!$B14&lt;&gt;""),Attendance!$B14,"")</f>
        <v/>
      </c>
      <c r="C14" s="14">
        <f>IF(AND(Attendance!$A14&lt;&gt;"",ISNUMBER(Attendance!$S14),Attendance!$S14&gt;=3),Attendance!$R14,"")</f>
        <v/>
      </c>
      <c r="D14" s="12">
        <f>IF(AND(Attendance!$A14&lt;&gt;"",ISNUMBER(Attendance!$S14),Attendance!$S14&gt;=3),Attendance!$S14,"")</f>
        <v/>
      </c>
      <c r="E14" s="10" t="n"/>
      <c r="F14" s="14" t="n"/>
      <c r="G14" s="10" t="n"/>
    </row>
    <row r="15">
      <c r="A15" s="10">
        <f>IF(AND(Attendance!$A15&lt;&gt;"",ISNUMBER(Attendance!$S15),Attendance!$S15&gt;=3),Attendance!$A15,"")</f>
        <v/>
      </c>
      <c r="B15" s="10">
        <f>IF(AND(AND(Attendance!$A15&lt;&gt;"",ISNUMBER(Attendance!$S15),Attendance!$S15&gt;=3),Attendance!$B15&lt;&gt;""),Attendance!$B15,"")</f>
        <v/>
      </c>
      <c r="C15" s="14">
        <f>IF(AND(Attendance!$A15&lt;&gt;"",ISNUMBER(Attendance!$S15),Attendance!$S15&gt;=3),Attendance!$R15,"")</f>
        <v/>
      </c>
      <c r="D15" s="12">
        <f>IF(AND(Attendance!$A15&lt;&gt;"",ISNUMBER(Attendance!$S15),Attendance!$S15&gt;=3),Attendance!$S15,"")</f>
        <v/>
      </c>
      <c r="E15" s="10" t="n"/>
      <c r="F15" s="14" t="n"/>
      <c r="G15" s="10" t="n"/>
    </row>
    <row r="16">
      <c r="A16" s="10">
        <f>IF(AND(Attendance!$A16&lt;&gt;"",ISNUMBER(Attendance!$S16),Attendance!$S16&gt;=3),Attendance!$A16,"")</f>
        <v/>
      </c>
      <c r="B16" s="10">
        <f>IF(AND(AND(Attendance!$A16&lt;&gt;"",ISNUMBER(Attendance!$S16),Attendance!$S16&gt;=3),Attendance!$B16&lt;&gt;""),Attendance!$B16,"")</f>
        <v/>
      </c>
      <c r="C16" s="14">
        <f>IF(AND(Attendance!$A16&lt;&gt;"",ISNUMBER(Attendance!$S16),Attendance!$S16&gt;=3),Attendance!$R16,"")</f>
        <v/>
      </c>
      <c r="D16" s="12">
        <f>IF(AND(Attendance!$A16&lt;&gt;"",ISNUMBER(Attendance!$S16),Attendance!$S16&gt;=3),Attendance!$S16,"")</f>
        <v/>
      </c>
      <c r="E16" s="10" t="n"/>
      <c r="F16" s="14" t="n"/>
      <c r="G16" s="10" t="n"/>
    </row>
    <row r="17">
      <c r="A17" s="10">
        <f>IF(AND(Attendance!$A17&lt;&gt;"",ISNUMBER(Attendance!$S17),Attendance!$S17&gt;=3),Attendance!$A17,"")</f>
        <v/>
      </c>
      <c r="B17" s="10">
        <f>IF(AND(AND(Attendance!$A17&lt;&gt;"",ISNUMBER(Attendance!$S17),Attendance!$S17&gt;=3),Attendance!$B17&lt;&gt;""),Attendance!$B17,"")</f>
        <v/>
      </c>
      <c r="C17" s="14">
        <f>IF(AND(Attendance!$A17&lt;&gt;"",ISNUMBER(Attendance!$S17),Attendance!$S17&gt;=3),Attendance!$R17,"")</f>
        <v/>
      </c>
      <c r="D17" s="12">
        <f>IF(AND(Attendance!$A17&lt;&gt;"",ISNUMBER(Attendance!$S17),Attendance!$S17&gt;=3),Attendance!$S17,"")</f>
        <v/>
      </c>
      <c r="E17" s="10" t="n"/>
      <c r="F17" s="14" t="n"/>
      <c r="G17" s="10" t="n"/>
    </row>
    <row r="18">
      <c r="A18" s="10">
        <f>IF(AND(Attendance!$A18&lt;&gt;"",ISNUMBER(Attendance!$S18),Attendance!$S18&gt;=3),Attendance!$A18,"")</f>
        <v/>
      </c>
      <c r="B18" s="10">
        <f>IF(AND(AND(Attendance!$A18&lt;&gt;"",ISNUMBER(Attendance!$S18),Attendance!$S18&gt;=3),Attendance!$B18&lt;&gt;""),Attendance!$B18,"")</f>
        <v/>
      </c>
      <c r="C18" s="14">
        <f>IF(AND(Attendance!$A18&lt;&gt;"",ISNUMBER(Attendance!$S18),Attendance!$S18&gt;=3),Attendance!$R18,"")</f>
        <v/>
      </c>
      <c r="D18" s="12">
        <f>IF(AND(Attendance!$A18&lt;&gt;"",ISNUMBER(Attendance!$S18),Attendance!$S18&gt;=3),Attendance!$S18,"")</f>
        <v/>
      </c>
      <c r="E18" s="10" t="n"/>
      <c r="F18" s="14" t="n"/>
      <c r="G18" s="10" t="n"/>
    </row>
    <row r="19">
      <c r="A19" s="10">
        <f>IF(AND(Attendance!$A19&lt;&gt;"",ISNUMBER(Attendance!$S19),Attendance!$S19&gt;=3),Attendance!$A19,"")</f>
        <v/>
      </c>
      <c r="B19" s="10">
        <f>IF(AND(AND(Attendance!$A19&lt;&gt;"",ISNUMBER(Attendance!$S19),Attendance!$S19&gt;=3),Attendance!$B19&lt;&gt;""),Attendance!$B19,"")</f>
        <v/>
      </c>
      <c r="C19" s="14">
        <f>IF(AND(Attendance!$A19&lt;&gt;"",ISNUMBER(Attendance!$S19),Attendance!$S19&gt;=3),Attendance!$R19,"")</f>
        <v/>
      </c>
      <c r="D19" s="12">
        <f>IF(AND(Attendance!$A19&lt;&gt;"",ISNUMBER(Attendance!$S19),Attendance!$S19&gt;=3),Attendance!$S19,"")</f>
        <v/>
      </c>
      <c r="E19" s="10" t="n"/>
      <c r="F19" s="14" t="n"/>
      <c r="G19" s="10" t="n"/>
    </row>
    <row r="20">
      <c r="A20" s="10">
        <f>IF(AND(Attendance!$A20&lt;&gt;"",ISNUMBER(Attendance!$S20),Attendance!$S20&gt;=3),Attendance!$A20,"")</f>
        <v/>
      </c>
      <c r="B20" s="10">
        <f>IF(AND(AND(Attendance!$A20&lt;&gt;"",ISNUMBER(Attendance!$S20),Attendance!$S20&gt;=3),Attendance!$B20&lt;&gt;""),Attendance!$B20,"")</f>
        <v/>
      </c>
      <c r="C20" s="14">
        <f>IF(AND(Attendance!$A20&lt;&gt;"",ISNUMBER(Attendance!$S20),Attendance!$S20&gt;=3),Attendance!$R20,"")</f>
        <v/>
      </c>
      <c r="D20" s="12">
        <f>IF(AND(Attendance!$A20&lt;&gt;"",ISNUMBER(Attendance!$S20),Attendance!$S20&gt;=3),Attendance!$S20,"")</f>
        <v/>
      </c>
      <c r="E20" s="10" t="n"/>
      <c r="F20" s="14" t="n"/>
      <c r="G20" s="10" t="n"/>
    </row>
    <row r="21">
      <c r="A21" s="10">
        <f>IF(AND(Attendance!$A21&lt;&gt;"",ISNUMBER(Attendance!$S21),Attendance!$S21&gt;=3),Attendance!$A21,"")</f>
        <v/>
      </c>
      <c r="B21" s="10">
        <f>IF(AND(AND(Attendance!$A21&lt;&gt;"",ISNUMBER(Attendance!$S21),Attendance!$S21&gt;=3),Attendance!$B21&lt;&gt;""),Attendance!$B21,"")</f>
        <v/>
      </c>
      <c r="C21" s="14">
        <f>IF(AND(Attendance!$A21&lt;&gt;"",ISNUMBER(Attendance!$S21),Attendance!$S21&gt;=3),Attendance!$R21,"")</f>
        <v/>
      </c>
      <c r="D21" s="12">
        <f>IF(AND(Attendance!$A21&lt;&gt;"",ISNUMBER(Attendance!$S21),Attendance!$S21&gt;=3),Attendance!$S21,"")</f>
        <v/>
      </c>
      <c r="E21" s="10" t="n"/>
      <c r="F21" s="14" t="n"/>
      <c r="G21" s="10" t="n"/>
    </row>
    <row r="22">
      <c r="A22" s="10">
        <f>IF(AND(Attendance!$A22&lt;&gt;"",ISNUMBER(Attendance!$S22),Attendance!$S22&gt;=3),Attendance!$A22,"")</f>
        <v/>
      </c>
      <c r="B22" s="10">
        <f>IF(AND(AND(Attendance!$A22&lt;&gt;"",ISNUMBER(Attendance!$S22),Attendance!$S22&gt;=3),Attendance!$B22&lt;&gt;""),Attendance!$B22,"")</f>
        <v/>
      </c>
      <c r="C22" s="14">
        <f>IF(AND(Attendance!$A22&lt;&gt;"",ISNUMBER(Attendance!$S22),Attendance!$S22&gt;=3),Attendance!$R22,"")</f>
        <v/>
      </c>
      <c r="D22" s="12">
        <f>IF(AND(Attendance!$A22&lt;&gt;"",ISNUMBER(Attendance!$S22),Attendance!$S22&gt;=3),Attendance!$S22,"")</f>
        <v/>
      </c>
      <c r="E22" s="10" t="n"/>
      <c r="F22" s="14" t="n"/>
      <c r="G22" s="10" t="n"/>
    </row>
    <row r="23">
      <c r="A23" s="10">
        <f>IF(AND(Attendance!$A23&lt;&gt;"",ISNUMBER(Attendance!$S23),Attendance!$S23&gt;=3),Attendance!$A23,"")</f>
        <v/>
      </c>
      <c r="B23" s="10">
        <f>IF(AND(AND(Attendance!$A23&lt;&gt;"",ISNUMBER(Attendance!$S23),Attendance!$S23&gt;=3),Attendance!$B23&lt;&gt;""),Attendance!$B23,"")</f>
        <v/>
      </c>
      <c r="C23" s="14">
        <f>IF(AND(Attendance!$A23&lt;&gt;"",ISNUMBER(Attendance!$S23),Attendance!$S23&gt;=3),Attendance!$R23,"")</f>
        <v/>
      </c>
      <c r="D23" s="12">
        <f>IF(AND(Attendance!$A23&lt;&gt;"",ISNUMBER(Attendance!$S23),Attendance!$S23&gt;=3),Attendance!$S23,"")</f>
        <v/>
      </c>
      <c r="E23" s="10" t="n"/>
      <c r="F23" s="14" t="n"/>
      <c r="G23" s="10" t="n"/>
    </row>
    <row r="24">
      <c r="A24" s="10">
        <f>IF(AND(Attendance!$A24&lt;&gt;"",ISNUMBER(Attendance!$S24),Attendance!$S24&gt;=3),Attendance!$A24,"")</f>
        <v/>
      </c>
      <c r="B24" s="10">
        <f>IF(AND(AND(Attendance!$A24&lt;&gt;"",ISNUMBER(Attendance!$S24),Attendance!$S24&gt;=3),Attendance!$B24&lt;&gt;""),Attendance!$B24,"")</f>
        <v/>
      </c>
      <c r="C24" s="14">
        <f>IF(AND(Attendance!$A24&lt;&gt;"",ISNUMBER(Attendance!$S24),Attendance!$S24&gt;=3),Attendance!$R24,"")</f>
        <v/>
      </c>
      <c r="D24" s="12">
        <f>IF(AND(Attendance!$A24&lt;&gt;"",ISNUMBER(Attendance!$S24),Attendance!$S24&gt;=3),Attendance!$S24,"")</f>
        <v/>
      </c>
      <c r="E24" s="10" t="n"/>
      <c r="F24" s="14" t="n"/>
      <c r="G24" s="10" t="n"/>
    </row>
    <row r="25">
      <c r="A25" s="10">
        <f>IF(AND(Attendance!$A25&lt;&gt;"",ISNUMBER(Attendance!$S25),Attendance!$S25&gt;=3),Attendance!$A25,"")</f>
        <v/>
      </c>
      <c r="B25" s="10">
        <f>IF(AND(AND(Attendance!$A25&lt;&gt;"",ISNUMBER(Attendance!$S25),Attendance!$S25&gt;=3),Attendance!$B25&lt;&gt;""),Attendance!$B25,"")</f>
        <v/>
      </c>
      <c r="C25" s="14">
        <f>IF(AND(Attendance!$A25&lt;&gt;"",ISNUMBER(Attendance!$S25),Attendance!$S25&gt;=3),Attendance!$R25,"")</f>
        <v/>
      </c>
      <c r="D25" s="12">
        <f>IF(AND(Attendance!$A25&lt;&gt;"",ISNUMBER(Attendance!$S25),Attendance!$S25&gt;=3),Attendance!$S25,"")</f>
        <v/>
      </c>
      <c r="E25" s="10" t="n"/>
      <c r="F25" s="14" t="n"/>
      <c r="G25" s="10" t="n"/>
    </row>
    <row r="26">
      <c r="A26" s="10">
        <f>IF(AND(Attendance!$A26&lt;&gt;"",ISNUMBER(Attendance!$S26),Attendance!$S26&gt;=3),Attendance!$A26,"")</f>
        <v/>
      </c>
      <c r="B26" s="10">
        <f>IF(AND(AND(Attendance!$A26&lt;&gt;"",ISNUMBER(Attendance!$S26),Attendance!$S26&gt;=3),Attendance!$B26&lt;&gt;""),Attendance!$B26,"")</f>
        <v/>
      </c>
      <c r="C26" s="14">
        <f>IF(AND(Attendance!$A26&lt;&gt;"",ISNUMBER(Attendance!$S26),Attendance!$S26&gt;=3),Attendance!$R26,"")</f>
        <v/>
      </c>
      <c r="D26" s="12">
        <f>IF(AND(Attendance!$A26&lt;&gt;"",ISNUMBER(Attendance!$S26),Attendance!$S26&gt;=3),Attendance!$S26,"")</f>
        <v/>
      </c>
      <c r="E26" s="10" t="n"/>
      <c r="F26" s="14" t="n"/>
      <c r="G26" s="10" t="n"/>
    </row>
    <row r="27">
      <c r="A27" s="10">
        <f>IF(AND(Attendance!$A27&lt;&gt;"",ISNUMBER(Attendance!$S27),Attendance!$S27&gt;=3),Attendance!$A27,"")</f>
        <v/>
      </c>
      <c r="B27" s="10">
        <f>IF(AND(AND(Attendance!$A27&lt;&gt;"",ISNUMBER(Attendance!$S27),Attendance!$S27&gt;=3),Attendance!$B27&lt;&gt;""),Attendance!$B27,"")</f>
        <v/>
      </c>
      <c r="C27" s="14">
        <f>IF(AND(Attendance!$A27&lt;&gt;"",ISNUMBER(Attendance!$S27),Attendance!$S27&gt;=3),Attendance!$R27,"")</f>
        <v/>
      </c>
      <c r="D27" s="12">
        <f>IF(AND(Attendance!$A27&lt;&gt;"",ISNUMBER(Attendance!$S27),Attendance!$S27&gt;=3),Attendance!$S27,"")</f>
        <v/>
      </c>
      <c r="E27" s="10" t="n"/>
      <c r="F27" s="14" t="n"/>
      <c r="G27" s="10" t="n"/>
    </row>
    <row r="28">
      <c r="A28" s="10">
        <f>IF(AND(Attendance!$A28&lt;&gt;"",ISNUMBER(Attendance!$S28),Attendance!$S28&gt;=3),Attendance!$A28,"")</f>
        <v/>
      </c>
      <c r="B28" s="10">
        <f>IF(AND(AND(Attendance!$A28&lt;&gt;"",ISNUMBER(Attendance!$S28),Attendance!$S28&gt;=3),Attendance!$B28&lt;&gt;""),Attendance!$B28,"")</f>
        <v/>
      </c>
      <c r="C28" s="14">
        <f>IF(AND(Attendance!$A28&lt;&gt;"",ISNUMBER(Attendance!$S28),Attendance!$S28&gt;=3),Attendance!$R28,"")</f>
        <v/>
      </c>
      <c r="D28" s="12">
        <f>IF(AND(Attendance!$A28&lt;&gt;"",ISNUMBER(Attendance!$S28),Attendance!$S28&gt;=3),Attendance!$S28,"")</f>
        <v/>
      </c>
      <c r="E28" s="10" t="n"/>
      <c r="F28" s="14" t="n"/>
      <c r="G28" s="10" t="n"/>
    </row>
    <row r="29">
      <c r="A29" s="10">
        <f>IF(AND(Attendance!$A29&lt;&gt;"",ISNUMBER(Attendance!$S29),Attendance!$S29&gt;=3),Attendance!$A29,"")</f>
        <v/>
      </c>
      <c r="B29" s="10">
        <f>IF(AND(AND(Attendance!$A29&lt;&gt;"",ISNUMBER(Attendance!$S29),Attendance!$S29&gt;=3),Attendance!$B29&lt;&gt;""),Attendance!$B29,"")</f>
        <v/>
      </c>
      <c r="C29" s="14">
        <f>IF(AND(Attendance!$A29&lt;&gt;"",ISNUMBER(Attendance!$S29),Attendance!$S29&gt;=3),Attendance!$R29,"")</f>
        <v/>
      </c>
      <c r="D29" s="12">
        <f>IF(AND(Attendance!$A29&lt;&gt;"",ISNUMBER(Attendance!$S29),Attendance!$S29&gt;=3),Attendance!$S29,"")</f>
        <v/>
      </c>
      <c r="E29" s="10" t="n"/>
      <c r="F29" s="14" t="n"/>
      <c r="G29" s="10" t="n"/>
    </row>
    <row r="30">
      <c r="A30" s="10">
        <f>IF(AND(Attendance!$A30&lt;&gt;"",ISNUMBER(Attendance!$S30),Attendance!$S30&gt;=3),Attendance!$A30,"")</f>
        <v/>
      </c>
      <c r="B30" s="10">
        <f>IF(AND(AND(Attendance!$A30&lt;&gt;"",ISNUMBER(Attendance!$S30),Attendance!$S30&gt;=3),Attendance!$B30&lt;&gt;""),Attendance!$B30,"")</f>
        <v/>
      </c>
      <c r="C30" s="14">
        <f>IF(AND(Attendance!$A30&lt;&gt;"",ISNUMBER(Attendance!$S30),Attendance!$S30&gt;=3),Attendance!$R30,"")</f>
        <v/>
      </c>
      <c r="D30" s="12">
        <f>IF(AND(Attendance!$A30&lt;&gt;"",ISNUMBER(Attendance!$S30),Attendance!$S30&gt;=3),Attendance!$S30,"")</f>
        <v/>
      </c>
      <c r="E30" s="10" t="n"/>
      <c r="F30" s="14" t="n"/>
      <c r="G30" s="10" t="n"/>
    </row>
    <row r="31">
      <c r="A31" s="10">
        <f>IF(AND(Attendance!$A31&lt;&gt;"",ISNUMBER(Attendance!$S31),Attendance!$S31&gt;=3),Attendance!$A31,"")</f>
        <v/>
      </c>
      <c r="B31" s="10">
        <f>IF(AND(AND(Attendance!$A31&lt;&gt;"",ISNUMBER(Attendance!$S31),Attendance!$S31&gt;=3),Attendance!$B31&lt;&gt;""),Attendance!$B31,"")</f>
        <v/>
      </c>
      <c r="C31" s="14">
        <f>IF(AND(Attendance!$A31&lt;&gt;"",ISNUMBER(Attendance!$S31),Attendance!$S31&gt;=3),Attendance!$R31,"")</f>
        <v/>
      </c>
      <c r="D31" s="12">
        <f>IF(AND(Attendance!$A31&lt;&gt;"",ISNUMBER(Attendance!$S31),Attendance!$S31&gt;=3),Attendance!$S31,"")</f>
        <v/>
      </c>
      <c r="E31" s="10" t="n"/>
      <c r="F31" s="14" t="n"/>
      <c r="G31" s="10" t="n"/>
    </row>
    <row r="32">
      <c r="A32" s="10">
        <f>IF(AND(Attendance!$A32&lt;&gt;"",ISNUMBER(Attendance!$S32),Attendance!$S32&gt;=3),Attendance!$A32,"")</f>
        <v/>
      </c>
      <c r="B32" s="10">
        <f>IF(AND(AND(Attendance!$A32&lt;&gt;"",ISNUMBER(Attendance!$S32),Attendance!$S32&gt;=3),Attendance!$B32&lt;&gt;""),Attendance!$B32,"")</f>
        <v/>
      </c>
      <c r="C32" s="14">
        <f>IF(AND(Attendance!$A32&lt;&gt;"",ISNUMBER(Attendance!$S32),Attendance!$S32&gt;=3),Attendance!$R32,"")</f>
        <v/>
      </c>
      <c r="D32" s="12">
        <f>IF(AND(Attendance!$A32&lt;&gt;"",ISNUMBER(Attendance!$S32),Attendance!$S32&gt;=3),Attendance!$S32,"")</f>
        <v/>
      </c>
      <c r="E32" s="10" t="n"/>
      <c r="F32" s="14" t="n"/>
      <c r="G32" s="10" t="n"/>
    </row>
    <row r="33">
      <c r="A33" s="10">
        <f>IF(AND(Attendance!$A33&lt;&gt;"",ISNUMBER(Attendance!$S33),Attendance!$S33&gt;=3),Attendance!$A33,"")</f>
        <v/>
      </c>
      <c r="B33" s="10">
        <f>IF(AND(AND(Attendance!$A33&lt;&gt;"",ISNUMBER(Attendance!$S33),Attendance!$S33&gt;=3),Attendance!$B33&lt;&gt;""),Attendance!$B33,"")</f>
        <v/>
      </c>
      <c r="C33" s="14">
        <f>IF(AND(Attendance!$A33&lt;&gt;"",ISNUMBER(Attendance!$S33),Attendance!$S33&gt;=3),Attendance!$R33,"")</f>
        <v/>
      </c>
      <c r="D33" s="12">
        <f>IF(AND(Attendance!$A33&lt;&gt;"",ISNUMBER(Attendance!$S33),Attendance!$S33&gt;=3),Attendance!$S33,"")</f>
        <v/>
      </c>
      <c r="E33" s="10" t="n"/>
      <c r="F33" s="14" t="n"/>
      <c r="G33" s="10" t="n"/>
    </row>
    <row r="34">
      <c r="A34" s="10">
        <f>IF(AND(Attendance!$A34&lt;&gt;"",ISNUMBER(Attendance!$S34),Attendance!$S34&gt;=3),Attendance!$A34,"")</f>
        <v/>
      </c>
      <c r="B34" s="10">
        <f>IF(AND(AND(Attendance!$A34&lt;&gt;"",ISNUMBER(Attendance!$S34),Attendance!$S34&gt;=3),Attendance!$B34&lt;&gt;""),Attendance!$B34,"")</f>
        <v/>
      </c>
      <c r="C34" s="14">
        <f>IF(AND(Attendance!$A34&lt;&gt;"",ISNUMBER(Attendance!$S34),Attendance!$S34&gt;=3),Attendance!$R34,"")</f>
        <v/>
      </c>
      <c r="D34" s="12">
        <f>IF(AND(Attendance!$A34&lt;&gt;"",ISNUMBER(Attendance!$S34),Attendance!$S34&gt;=3),Attendance!$S34,"")</f>
        <v/>
      </c>
      <c r="E34" s="10" t="n"/>
      <c r="F34" s="14" t="n"/>
      <c r="G34" s="10" t="n"/>
    </row>
  </sheetData>
  <conditionalFormatting sqref="A5:G34">
    <cfRule type="expression" priority="1" dxfId="1">
      <formula>AND($A5&lt;&gt;"",ISNUMBER($D5),$D5&gt;=6,$F5="")</formula>
    </cfRule>
    <cfRule type="expression" priority="2" dxfId="2">
      <formula>$F5&lt;&gt;""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0" customWidth="1" min="3" max="3"/>
    <col width="9" customWidth="1" min="4" max="4"/>
    <col width="10" customWidth="1" min="5" max="5"/>
    <col width="10" customWidth="1" min="6" max="6"/>
    <col width="16" customWidth="1" min="7" max="7"/>
    <col width="9" customWidth="1" min="8" max="8"/>
    <col width="13" customWidth="1" min="9" max="9"/>
    <col width="15" customWidth="1" min="10" max="10"/>
    <col width="30" customWidth="1" min="11" max="11"/>
  </cols>
  <sheetData>
    <row r="1">
      <c r="A1" s="5" t="inlineStr">
        <is>
          <t>Weekly Count</t>
        </is>
      </c>
      <c r="C1" s="6" t="inlineStr">
        <is>
          <t>Total and the four-week average calculate themselves. The average is the honest number — a single Sunday is weather.</t>
        </is>
      </c>
    </row>
    <row r="3">
      <c r="A3" s="7" t="inlineStr">
        <is>
          <t>Date</t>
        </is>
      </c>
      <c r="B3" s="7" t="inlineStr">
        <is>
          <t>Service</t>
        </is>
      </c>
      <c r="C3" s="7" t="inlineStr">
        <is>
          <t>Adults</t>
        </is>
      </c>
      <c r="D3" s="7" t="inlineStr">
        <is>
          <t>Kids</t>
        </is>
      </c>
      <c r="E3" s="7" t="inlineStr">
        <is>
          <t>Students</t>
        </is>
      </c>
      <c r="F3" s="7" t="inlineStr">
        <is>
          <t>Total</t>
        </is>
      </c>
      <c r="G3" s="7" t="inlineStr">
        <is>
          <t>First-time guests</t>
        </is>
      </c>
      <c r="H3" s="7" t="inlineStr">
        <is>
          <t>Goal</t>
        </is>
      </c>
      <c r="I3" s="7" t="inlineStr">
        <is>
          <t>+/- vs goal</t>
        </is>
      </c>
      <c r="J3" s="7" t="inlineStr">
        <is>
          <t>4-week average</t>
        </is>
      </c>
      <c r="K3" s="7" t="inlineStr">
        <is>
          <t>Notes</t>
        </is>
      </c>
    </row>
    <row r="5">
      <c r="A5" s="17" t="n"/>
      <c r="B5" s="11" t="n"/>
      <c r="C5" s="11" t="n"/>
      <c r="D5" s="11" t="n"/>
      <c r="E5" s="11" t="n"/>
      <c r="F5" s="16">
        <f>IF(COUNT($C5:$E5)=0,"",SUM($C5:$E5))</f>
        <v/>
      </c>
      <c r="G5" s="11" t="n"/>
      <c r="H5" s="11" t="n"/>
      <c r="I5" s="12">
        <f>IF(OR($H5="",$F5=""),"",$F5-$H5)</f>
        <v/>
      </c>
      <c r="J5" s="11" t="n"/>
      <c r="K5" s="10" t="n"/>
    </row>
    <row r="6">
      <c r="A6" s="17" t="n"/>
      <c r="B6" s="11" t="n"/>
      <c r="C6" s="11" t="n"/>
      <c r="D6" s="11" t="n"/>
      <c r="E6" s="11" t="n"/>
      <c r="F6" s="16">
        <f>IF(COUNT($C6:$E6)=0,"",SUM($C6:$E6))</f>
        <v/>
      </c>
      <c r="G6" s="11" t="n"/>
      <c r="H6" s="11" t="n"/>
      <c r="I6" s="12">
        <f>IF(OR($H6="",$F6=""),"",$F6-$H6)</f>
        <v/>
      </c>
      <c r="J6" s="11" t="n"/>
      <c r="K6" s="10" t="n"/>
    </row>
    <row r="7">
      <c r="A7" s="17" t="n"/>
      <c r="B7" s="11" t="n"/>
      <c r="C7" s="11" t="n"/>
      <c r="D7" s="11" t="n"/>
      <c r="E7" s="11" t="n"/>
      <c r="F7" s="16">
        <f>IF(COUNT($C7:$E7)=0,"",SUM($C7:$E7))</f>
        <v/>
      </c>
      <c r="G7" s="11" t="n"/>
      <c r="H7" s="11" t="n"/>
      <c r="I7" s="12">
        <f>IF(OR($H7="",$F7=""),"",$F7-$H7)</f>
        <v/>
      </c>
      <c r="J7" s="11" t="n"/>
      <c r="K7" s="10" t="n"/>
    </row>
    <row r="8">
      <c r="A8" s="17" t="n"/>
      <c r="B8" s="11" t="n"/>
      <c r="C8" s="11" t="n"/>
      <c r="D8" s="11" t="n"/>
      <c r="E8" s="11" t="n"/>
      <c r="F8" s="16">
        <f>IF(COUNT($C8:$E8)=0,"",SUM($C8:$E8))</f>
        <v/>
      </c>
      <c r="G8" s="11" t="n"/>
      <c r="H8" s="11" t="n"/>
      <c r="I8" s="12">
        <f>IF(OR($H8="",$F8=""),"",$F8-$H8)</f>
        <v/>
      </c>
      <c r="J8" s="11">
        <f>IF(COUNT($F5:$F8)&lt;4,"",ROUND(AVERAGE($F5:$F8),0))</f>
        <v/>
      </c>
      <c r="K8" s="10" t="n"/>
    </row>
    <row r="9">
      <c r="A9" s="17" t="n"/>
      <c r="B9" s="11" t="n"/>
      <c r="C9" s="11" t="n"/>
      <c r="D9" s="11" t="n"/>
      <c r="E9" s="11" t="n"/>
      <c r="F9" s="16">
        <f>IF(COUNT($C9:$E9)=0,"",SUM($C9:$E9))</f>
        <v/>
      </c>
      <c r="G9" s="11" t="n"/>
      <c r="H9" s="11" t="n"/>
      <c r="I9" s="12">
        <f>IF(OR($H9="",$F9=""),"",$F9-$H9)</f>
        <v/>
      </c>
      <c r="J9" s="11">
        <f>IF(COUNT($F6:$F9)&lt;4,"",ROUND(AVERAGE($F6:$F9),0))</f>
        <v/>
      </c>
      <c r="K9" s="10" t="n"/>
    </row>
    <row r="10">
      <c r="A10" s="17" t="n"/>
      <c r="B10" s="11" t="n"/>
      <c r="C10" s="11" t="n"/>
      <c r="D10" s="11" t="n"/>
      <c r="E10" s="11" t="n"/>
      <c r="F10" s="16">
        <f>IF(COUNT($C10:$E10)=0,"",SUM($C10:$E10))</f>
        <v/>
      </c>
      <c r="G10" s="11" t="n"/>
      <c r="H10" s="11" t="n"/>
      <c r="I10" s="12">
        <f>IF(OR($H10="",$F10=""),"",$F10-$H10)</f>
        <v/>
      </c>
      <c r="J10" s="11">
        <f>IF(COUNT($F7:$F10)&lt;4,"",ROUND(AVERAGE($F7:$F10),0))</f>
        <v/>
      </c>
      <c r="K10" s="10" t="n"/>
    </row>
    <row r="11">
      <c r="A11" s="17" t="n"/>
      <c r="B11" s="11" t="n"/>
      <c r="C11" s="11" t="n"/>
      <c r="D11" s="11" t="n"/>
      <c r="E11" s="11" t="n"/>
      <c r="F11" s="16">
        <f>IF(COUNT($C11:$E11)=0,"",SUM($C11:$E11))</f>
        <v/>
      </c>
      <c r="G11" s="11" t="n"/>
      <c r="H11" s="11" t="n"/>
      <c r="I11" s="12">
        <f>IF(OR($H11="",$F11=""),"",$F11-$H11)</f>
        <v/>
      </c>
      <c r="J11" s="11">
        <f>IF(COUNT($F8:$F11)&lt;4,"",ROUND(AVERAGE($F8:$F11),0))</f>
        <v/>
      </c>
      <c r="K11" s="10" t="n"/>
    </row>
    <row r="12">
      <c r="A12" s="17" t="n"/>
      <c r="B12" s="11" t="n"/>
      <c r="C12" s="11" t="n"/>
      <c r="D12" s="11" t="n"/>
      <c r="E12" s="11" t="n"/>
      <c r="F12" s="16">
        <f>IF(COUNT($C12:$E12)=0,"",SUM($C12:$E12))</f>
        <v/>
      </c>
      <c r="G12" s="11" t="n"/>
      <c r="H12" s="11" t="n"/>
      <c r="I12" s="12">
        <f>IF(OR($H12="",$F12=""),"",$F12-$H12)</f>
        <v/>
      </c>
      <c r="J12" s="11">
        <f>IF(COUNT($F9:$F12)&lt;4,"",ROUND(AVERAGE($F9:$F12),0))</f>
        <v/>
      </c>
      <c r="K12" s="10" t="n"/>
    </row>
    <row r="13">
      <c r="A13" s="17" t="n"/>
      <c r="B13" s="11" t="n"/>
      <c r="C13" s="11" t="n"/>
      <c r="D13" s="11" t="n"/>
      <c r="E13" s="11" t="n"/>
      <c r="F13" s="16">
        <f>IF(COUNT($C13:$E13)=0,"",SUM($C13:$E13))</f>
        <v/>
      </c>
      <c r="G13" s="11" t="n"/>
      <c r="H13" s="11" t="n"/>
      <c r="I13" s="12">
        <f>IF(OR($H13="",$F13=""),"",$F13-$H13)</f>
        <v/>
      </c>
      <c r="J13" s="11">
        <f>IF(COUNT($F10:$F13)&lt;4,"",ROUND(AVERAGE($F10:$F13),0))</f>
        <v/>
      </c>
      <c r="K13" s="10" t="n"/>
    </row>
    <row r="14">
      <c r="A14" s="17" t="n"/>
      <c r="B14" s="11" t="n"/>
      <c r="C14" s="11" t="n"/>
      <c r="D14" s="11" t="n"/>
      <c r="E14" s="11" t="n"/>
      <c r="F14" s="16">
        <f>IF(COUNT($C14:$E14)=0,"",SUM($C14:$E14))</f>
        <v/>
      </c>
      <c r="G14" s="11" t="n"/>
      <c r="H14" s="11" t="n"/>
      <c r="I14" s="12">
        <f>IF(OR($H14="",$F14=""),"",$F14-$H14)</f>
        <v/>
      </c>
      <c r="J14" s="11">
        <f>IF(COUNT($F11:$F14)&lt;4,"",ROUND(AVERAGE($F11:$F14),0))</f>
        <v/>
      </c>
      <c r="K14" s="10" t="n"/>
    </row>
    <row r="15">
      <c r="A15" s="17" t="n"/>
      <c r="B15" s="11" t="n"/>
      <c r="C15" s="11" t="n"/>
      <c r="D15" s="11" t="n"/>
      <c r="E15" s="11" t="n"/>
      <c r="F15" s="16">
        <f>IF(COUNT($C15:$E15)=0,"",SUM($C15:$E15))</f>
        <v/>
      </c>
      <c r="G15" s="11" t="n"/>
      <c r="H15" s="11" t="n"/>
      <c r="I15" s="12">
        <f>IF(OR($H15="",$F15=""),"",$F15-$H15)</f>
        <v/>
      </c>
      <c r="J15" s="11">
        <f>IF(COUNT($F12:$F15)&lt;4,"",ROUND(AVERAGE($F12:$F15),0))</f>
        <v/>
      </c>
      <c r="K15" s="10" t="n"/>
    </row>
    <row r="16">
      <c r="A16" s="17" t="n"/>
      <c r="B16" s="11" t="n"/>
      <c r="C16" s="11" t="n"/>
      <c r="D16" s="11" t="n"/>
      <c r="E16" s="11" t="n"/>
      <c r="F16" s="16">
        <f>IF(COUNT($C16:$E16)=0,"",SUM($C16:$E16))</f>
        <v/>
      </c>
      <c r="G16" s="11" t="n"/>
      <c r="H16" s="11" t="n"/>
      <c r="I16" s="12">
        <f>IF(OR($H16="",$F16=""),"",$F16-$H16)</f>
        <v/>
      </c>
      <c r="J16" s="11">
        <f>IF(COUNT($F13:$F16)&lt;4,"",ROUND(AVERAGE($F13:$F16),0))</f>
        <v/>
      </c>
      <c r="K16" s="10" t="n"/>
    </row>
    <row r="17">
      <c r="A17" s="17" t="n"/>
      <c r="B17" s="11" t="n"/>
      <c r="C17" s="11" t="n"/>
      <c r="D17" s="11" t="n"/>
      <c r="E17" s="11" t="n"/>
      <c r="F17" s="16">
        <f>IF(COUNT($C17:$E17)=0,"",SUM($C17:$E17))</f>
        <v/>
      </c>
      <c r="G17" s="11" t="n"/>
      <c r="H17" s="11" t="n"/>
      <c r="I17" s="12">
        <f>IF(OR($H17="",$F17=""),"",$F17-$H17)</f>
        <v/>
      </c>
      <c r="J17" s="11">
        <f>IF(COUNT($F14:$F17)&lt;4,"",ROUND(AVERAGE($F14:$F17),0))</f>
        <v/>
      </c>
      <c r="K17" s="10" t="n"/>
    </row>
    <row r="18">
      <c r="A18" s="17" t="n"/>
      <c r="B18" s="11" t="n"/>
      <c r="C18" s="11" t="n"/>
      <c r="D18" s="11" t="n"/>
      <c r="E18" s="11" t="n"/>
      <c r="F18" s="16">
        <f>IF(COUNT($C18:$E18)=0,"",SUM($C18:$E18))</f>
        <v/>
      </c>
      <c r="G18" s="11" t="n"/>
      <c r="H18" s="11" t="n"/>
      <c r="I18" s="12">
        <f>IF(OR($H18="",$F18=""),"",$F18-$H18)</f>
        <v/>
      </c>
      <c r="J18" s="11">
        <f>IF(COUNT($F15:$F18)&lt;4,"",ROUND(AVERAGE($F15:$F18),0))</f>
        <v/>
      </c>
      <c r="K18" s="10" t="n"/>
    </row>
    <row r="19">
      <c r="A19" s="17" t="n"/>
      <c r="B19" s="11" t="n"/>
      <c r="C19" s="11" t="n"/>
      <c r="D19" s="11" t="n"/>
      <c r="E19" s="11" t="n"/>
      <c r="F19" s="16">
        <f>IF(COUNT($C19:$E19)=0,"",SUM($C19:$E19))</f>
        <v/>
      </c>
      <c r="G19" s="11" t="n"/>
      <c r="H19" s="11" t="n"/>
      <c r="I19" s="12">
        <f>IF(OR($H19="",$F19=""),"",$F19-$H19)</f>
        <v/>
      </c>
      <c r="J19" s="11">
        <f>IF(COUNT($F16:$F19)&lt;4,"",ROUND(AVERAGE($F16:$F19),0))</f>
        <v/>
      </c>
      <c r="K19" s="10" t="n"/>
    </row>
    <row r="20">
      <c r="A20" s="17" t="n"/>
      <c r="B20" s="11" t="n"/>
      <c r="C20" s="11" t="n"/>
      <c r="D20" s="11" t="n"/>
      <c r="E20" s="11" t="n"/>
      <c r="F20" s="16">
        <f>IF(COUNT($C20:$E20)=0,"",SUM($C20:$E20))</f>
        <v/>
      </c>
      <c r="G20" s="11" t="n"/>
      <c r="H20" s="11" t="n"/>
      <c r="I20" s="12">
        <f>IF(OR($H20="",$F20=""),"",$F20-$H20)</f>
        <v/>
      </c>
      <c r="J20" s="11">
        <f>IF(COUNT($F17:$F20)&lt;4,"",ROUND(AVERAGE($F17:$F20),0))</f>
        <v/>
      </c>
      <c r="K20" s="10" t="n"/>
    </row>
    <row r="21">
      <c r="A21" s="17" t="n"/>
      <c r="B21" s="11" t="n"/>
      <c r="C21" s="11" t="n"/>
      <c r="D21" s="11" t="n"/>
      <c r="E21" s="11" t="n"/>
      <c r="F21" s="16">
        <f>IF(COUNT($C21:$E21)=0,"",SUM($C21:$E21))</f>
        <v/>
      </c>
      <c r="G21" s="11" t="n"/>
      <c r="H21" s="11" t="n"/>
      <c r="I21" s="12">
        <f>IF(OR($H21="",$F21=""),"",$F21-$H21)</f>
        <v/>
      </c>
      <c r="J21" s="11">
        <f>IF(COUNT($F18:$F21)&lt;4,"",ROUND(AVERAGE($F18:$F21),0))</f>
        <v/>
      </c>
      <c r="K21" s="10" t="n"/>
    </row>
    <row r="22">
      <c r="A22" s="17" t="n"/>
      <c r="B22" s="11" t="n"/>
      <c r="C22" s="11" t="n"/>
      <c r="D22" s="11" t="n"/>
      <c r="E22" s="11" t="n"/>
      <c r="F22" s="16">
        <f>IF(COUNT($C22:$E22)=0,"",SUM($C22:$E22))</f>
        <v/>
      </c>
      <c r="G22" s="11" t="n"/>
      <c r="H22" s="11" t="n"/>
      <c r="I22" s="12">
        <f>IF(OR($H22="",$F22=""),"",$F22-$H22)</f>
        <v/>
      </c>
      <c r="J22" s="11">
        <f>IF(COUNT($F19:$F22)&lt;4,"",ROUND(AVERAGE($F19:$F22),0))</f>
        <v/>
      </c>
      <c r="K22" s="10" t="n"/>
    </row>
    <row r="23">
      <c r="A23" s="17" t="n"/>
      <c r="B23" s="11" t="n"/>
      <c r="C23" s="11" t="n"/>
      <c r="D23" s="11" t="n"/>
      <c r="E23" s="11" t="n"/>
      <c r="F23" s="16">
        <f>IF(COUNT($C23:$E23)=0,"",SUM($C23:$E23))</f>
        <v/>
      </c>
      <c r="G23" s="11" t="n"/>
      <c r="H23" s="11" t="n"/>
      <c r="I23" s="12">
        <f>IF(OR($H23="",$F23=""),"",$F23-$H23)</f>
        <v/>
      </c>
      <c r="J23" s="11">
        <f>IF(COUNT($F20:$F23)&lt;4,"",ROUND(AVERAGE($F20:$F23),0))</f>
        <v/>
      </c>
      <c r="K23" s="10" t="n"/>
    </row>
    <row r="24">
      <c r="A24" s="17" t="n"/>
      <c r="B24" s="11" t="n"/>
      <c r="C24" s="11" t="n"/>
      <c r="D24" s="11" t="n"/>
      <c r="E24" s="11" t="n"/>
      <c r="F24" s="16">
        <f>IF(COUNT($C24:$E24)=0,"",SUM($C24:$E24))</f>
        <v/>
      </c>
      <c r="G24" s="11" t="n"/>
      <c r="H24" s="11" t="n"/>
      <c r="I24" s="12">
        <f>IF(OR($H24="",$F24=""),"",$F24-$H24)</f>
        <v/>
      </c>
      <c r="J24" s="11">
        <f>IF(COUNT($F21:$F24)&lt;4,"",ROUND(AVERAGE($F21:$F24),0))</f>
        <v/>
      </c>
      <c r="K24" s="10" t="n"/>
    </row>
    <row r="25">
      <c r="A25" s="17" t="n"/>
      <c r="B25" s="11" t="n"/>
      <c r="C25" s="11" t="n"/>
      <c r="D25" s="11" t="n"/>
      <c r="E25" s="11" t="n"/>
      <c r="F25" s="16">
        <f>IF(COUNT($C25:$E25)=0,"",SUM($C25:$E25))</f>
        <v/>
      </c>
      <c r="G25" s="11" t="n"/>
      <c r="H25" s="11" t="n"/>
      <c r="I25" s="12">
        <f>IF(OR($H25="",$F25=""),"",$F25-$H25)</f>
        <v/>
      </c>
      <c r="J25" s="11">
        <f>IF(COUNT($F22:$F25)&lt;4,"",ROUND(AVERAGE($F22:$F25),0))</f>
        <v/>
      </c>
      <c r="K25" s="10" t="n"/>
    </row>
    <row r="26">
      <c r="A26" s="17" t="n"/>
      <c r="B26" s="11" t="n"/>
      <c r="C26" s="11" t="n"/>
      <c r="D26" s="11" t="n"/>
      <c r="E26" s="11" t="n"/>
      <c r="F26" s="16">
        <f>IF(COUNT($C26:$E26)=0,"",SUM($C26:$E26))</f>
        <v/>
      </c>
      <c r="G26" s="11" t="n"/>
      <c r="H26" s="11" t="n"/>
      <c r="I26" s="12">
        <f>IF(OR($H26="",$F26=""),"",$F26-$H26)</f>
        <v/>
      </c>
      <c r="J26" s="11">
        <f>IF(COUNT($F23:$F26)&lt;4,"",ROUND(AVERAGE($F23:$F26),0))</f>
        <v/>
      </c>
      <c r="K26" s="10" t="n"/>
    </row>
    <row r="27">
      <c r="A27" s="17" t="n"/>
      <c r="B27" s="11" t="n"/>
      <c r="C27" s="11" t="n"/>
      <c r="D27" s="11" t="n"/>
      <c r="E27" s="11" t="n"/>
      <c r="F27" s="16">
        <f>IF(COUNT($C27:$E27)=0,"",SUM($C27:$E27))</f>
        <v/>
      </c>
      <c r="G27" s="11" t="n"/>
      <c r="H27" s="11" t="n"/>
      <c r="I27" s="12">
        <f>IF(OR($H27="",$F27=""),"",$F27-$H27)</f>
        <v/>
      </c>
      <c r="J27" s="11">
        <f>IF(COUNT($F24:$F27)&lt;4,"",ROUND(AVERAGE($F24:$F27),0))</f>
        <v/>
      </c>
      <c r="K27" s="10" t="n"/>
    </row>
    <row r="28">
      <c r="A28" s="17" t="n"/>
      <c r="B28" s="11" t="n"/>
      <c r="C28" s="11" t="n"/>
      <c r="D28" s="11" t="n"/>
      <c r="E28" s="11" t="n"/>
      <c r="F28" s="16">
        <f>IF(COUNT($C28:$E28)=0,"",SUM($C28:$E28))</f>
        <v/>
      </c>
      <c r="G28" s="11" t="n"/>
      <c r="H28" s="11" t="n"/>
      <c r="I28" s="12">
        <f>IF(OR($H28="",$F28=""),"",$F28-$H28)</f>
        <v/>
      </c>
      <c r="J28" s="11">
        <f>IF(COUNT($F25:$F28)&lt;4,"",ROUND(AVERAGE($F25:$F28),0))</f>
        <v/>
      </c>
      <c r="K28" s="10" t="n"/>
    </row>
    <row r="29">
      <c r="A29" s="17" t="n"/>
      <c r="B29" s="11" t="n"/>
      <c r="C29" s="11" t="n"/>
      <c r="D29" s="11" t="n"/>
      <c r="E29" s="11" t="n"/>
      <c r="F29" s="16">
        <f>IF(COUNT($C29:$E29)=0,"",SUM($C29:$E29))</f>
        <v/>
      </c>
      <c r="G29" s="11" t="n"/>
      <c r="H29" s="11" t="n"/>
      <c r="I29" s="12">
        <f>IF(OR($H29="",$F29=""),"",$F29-$H29)</f>
        <v/>
      </c>
      <c r="J29" s="11">
        <f>IF(COUNT($F26:$F29)&lt;4,"",ROUND(AVERAGE($F26:$F29),0))</f>
        <v/>
      </c>
      <c r="K29" s="10" t="n"/>
    </row>
    <row r="30">
      <c r="A30" s="17" t="n"/>
      <c r="B30" s="11" t="n"/>
      <c r="C30" s="11" t="n"/>
      <c r="D30" s="11" t="n"/>
      <c r="E30" s="11" t="n"/>
      <c r="F30" s="16">
        <f>IF(COUNT($C30:$E30)=0,"",SUM($C30:$E30))</f>
        <v/>
      </c>
      <c r="G30" s="11" t="n"/>
      <c r="H30" s="11" t="n"/>
      <c r="I30" s="12">
        <f>IF(OR($H30="",$F30=""),"",$F30-$H30)</f>
        <v/>
      </c>
      <c r="J30" s="11">
        <f>IF(COUNT($F27:$F30)&lt;4,"",ROUND(AVERAGE($F27:$F30),0))</f>
        <v/>
      </c>
      <c r="K30" s="10" t="n"/>
    </row>
    <row r="31">
      <c r="A31" s="17" t="n"/>
      <c r="B31" s="11" t="n"/>
      <c r="C31" s="11" t="n"/>
      <c r="D31" s="11" t="n"/>
      <c r="E31" s="11" t="n"/>
      <c r="F31" s="16">
        <f>IF(COUNT($C31:$E31)=0,"",SUM($C31:$E31))</f>
        <v/>
      </c>
      <c r="G31" s="11" t="n"/>
      <c r="H31" s="11" t="n"/>
      <c r="I31" s="12">
        <f>IF(OR($H31="",$F31=""),"",$F31-$H31)</f>
        <v/>
      </c>
      <c r="J31" s="11">
        <f>IF(COUNT($F28:$F31)&lt;4,"",ROUND(AVERAGE($F28:$F31),0))</f>
        <v/>
      </c>
      <c r="K31" s="10" t="n"/>
    </row>
    <row r="32">
      <c r="A32" s="17" t="n"/>
      <c r="B32" s="11" t="n"/>
      <c r="C32" s="11" t="n"/>
      <c r="D32" s="11" t="n"/>
      <c r="E32" s="11" t="n"/>
      <c r="F32" s="16">
        <f>IF(COUNT($C32:$E32)=0,"",SUM($C32:$E32))</f>
        <v/>
      </c>
      <c r="G32" s="11" t="n"/>
      <c r="H32" s="11" t="n"/>
      <c r="I32" s="12">
        <f>IF(OR($H32="",$F32=""),"",$F32-$H32)</f>
        <v/>
      </c>
      <c r="J32" s="11">
        <f>IF(COUNT($F29:$F32)&lt;4,"",ROUND(AVERAGE($F29:$F32),0))</f>
        <v/>
      </c>
      <c r="K32" s="10" t="n"/>
    </row>
    <row r="33">
      <c r="A33" s="17" t="n"/>
      <c r="B33" s="11" t="n"/>
      <c r="C33" s="11" t="n"/>
      <c r="D33" s="11" t="n"/>
      <c r="E33" s="11" t="n"/>
      <c r="F33" s="16">
        <f>IF(COUNT($C33:$E33)=0,"",SUM($C33:$E33))</f>
        <v/>
      </c>
      <c r="G33" s="11" t="n"/>
      <c r="H33" s="11" t="n"/>
      <c r="I33" s="12">
        <f>IF(OR($H33="",$F33=""),"",$F33-$H33)</f>
        <v/>
      </c>
      <c r="J33" s="11">
        <f>IF(COUNT($F30:$F33)&lt;4,"",ROUND(AVERAGE($F30:$F33),0))</f>
        <v/>
      </c>
      <c r="K33" s="10" t="n"/>
    </row>
    <row r="34">
      <c r="A34" s="17" t="n"/>
      <c r="B34" s="11" t="n"/>
      <c r="C34" s="11" t="n"/>
      <c r="D34" s="11" t="n"/>
      <c r="E34" s="11" t="n"/>
      <c r="F34" s="16">
        <f>IF(COUNT($C34:$E34)=0,"",SUM($C34:$E34))</f>
        <v/>
      </c>
      <c r="G34" s="11" t="n"/>
      <c r="H34" s="11" t="n"/>
      <c r="I34" s="12">
        <f>IF(OR($H34="",$F34=""),"",$F34-$H34)</f>
        <v/>
      </c>
      <c r="J34" s="11">
        <f>IF(COUNT($F31:$F34)&lt;4,"",ROUND(AVERAGE($F31:$F34),0))</f>
        <v/>
      </c>
      <c r="K34" s="10" t="n"/>
    </row>
    <row r="35">
      <c r="A35" s="17" t="n"/>
      <c r="B35" s="11" t="n"/>
      <c r="C35" s="11" t="n"/>
      <c r="D35" s="11" t="n"/>
      <c r="E35" s="11" t="n"/>
      <c r="F35" s="16">
        <f>IF(COUNT($C35:$E35)=0,"",SUM($C35:$E35))</f>
        <v/>
      </c>
      <c r="G35" s="11" t="n"/>
      <c r="H35" s="11" t="n"/>
      <c r="I35" s="12">
        <f>IF(OR($H35="",$F35=""),"",$F35-$H35)</f>
        <v/>
      </c>
      <c r="J35" s="11">
        <f>IF(COUNT($F32:$F35)&lt;4,"",ROUND(AVERAGE($F32:$F35),0))</f>
        <v/>
      </c>
      <c r="K35" s="10" t="n"/>
    </row>
    <row r="36">
      <c r="A36" s="17" t="n"/>
      <c r="B36" s="11" t="n"/>
      <c r="C36" s="11" t="n"/>
      <c r="D36" s="11" t="n"/>
      <c r="E36" s="11" t="n"/>
      <c r="F36" s="16">
        <f>IF(COUNT($C36:$E36)=0,"",SUM($C36:$E36))</f>
        <v/>
      </c>
      <c r="G36" s="11" t="n"/>
      <c r="H36" s="11" t="n"/>
      <c r="I36" s="12">
        <f>IF(OR($H36="",$F36=""),"",$F36-$H36)</f>
        <v/>
      </c>
      <c r="J36" s="11">
        <f>IF(COUNT($F33:$F36)&lt;4,"",ROUND(AVERAGE($F33:$F36),0))</f>
        <v/>
      </c>
      <c r="K36" s="10" t="n"/>
    </row>
    <row r="37">
      <c r="A37" s="17" t="n"/>
      <c r="B37" s="11" t="n"/>
      <c r="C37" s="11" t="n"/>
      <c r="D37" s="11" t="n"/>
      <c r="E37" s="11" t="n"/>
      <c r="F37" s="16">
        <f>IF(COUNT($C37:$E37)=0,"",SUM($C37:$E37))</f>
        <v/>
      </c>
      <c r="G37" s="11" t="n"/>
      <c r="H37" s="11" t="n"/>
      <c r="I37" s="12">
        <f>IF(OR($H37="",$F37=""),"",$F37-$H37)</f>
        <v/>
      </c>
      <c r="J37" s="11">
        <f>IF(COUNT($F34:$F37)&lt;4,"",ROUND(AVERAGE($F34:$F37),0))</f>
        <v/>
      </c>
      <c r="K37" s="10" t="n"/>
    </row>
    <row r="38">
      <c r="A38" s="17" t="n"/>
      <c r="B38" s="11" t="n"/>
      <c r="C38" s="11" t="n"/>
      <c r="D38" s="11" t="n"/>
      <c r="E38" s="11" t="n"/>
      <c r="F38" s="16">
        <f>IF(COUNT($C38:$E38)=0,"",SUM($C38:$E38))</f>
        <v/>
      </c>
      <c r="G38" s="11" t="n"/>
      <c r="H38" s="11" t="n"/>
      <c r="I38" s="12">
        <f>IF(OR($H38="",$F38=""),"",$F38-$H38)</f>
        <v/>
      </c>
      <c r="J38" s="11">
        <f>IF(COUNT($F35:$F38)&lt;4,"",ROUND(AVERAGE($F35:$F38),0))</f>
        <v/>
      </c>
      <c r="K38" s="10" t="n"/>
    </row>
    <row r="39">
      <c r="A39" s="17" t="n"/>
      <c r="B39" s="11" t="n"/>
      <c r="C39" s="11" t="n"/>
      <c r="D39" s="11" t="n"/>
      <c r="E39" s="11" t="n"/>
      <c r="F39" s="16">
        <f>IF(COUNT($C39:$E39)=0,"",SUM($C39:$E39))</f>
        <v/>
      </c>
      <c r="G39" s="11" t="n"/>
      <c r="H39" s="11" t="n"/>
      <c r="I39" s="12">
        <f>IF(OR($H39="",$F39=""),"",$F39-$H39)</f>
        <v/>
      </c>
      <c r="J39" s="11">
        <f>IF(COUNT($F36:$F39)&lt;4,"",ROUND(AVERAGE($F36:$F39),0))</f>
        <v/>
      </c>
      <c r="K39" s="10" t="n"/>
    </row>
    <row r="40">
      <c r="A40" s="17" t="n"/>
      <c r="B40" s="11" t="n"/>
      <c r="C40" s="11" t="n"/>
      <c r="D40" s="11" t="n"/>
      <c r="E40" s="11" t="n"/>
      <c r="F40" s="16">
        <f>IF(COUNT($C40:$E40)=0,"",SUM($C40:$E40))</f>
        <v/>
      </c>
      <c r="G40" s="11" t="n"/>
      <c r="H40" s="11" t="n"/>
      <c r="I40" s="12">
        <f>IF(OR($H40="",$F40=""),"",$F40-$H40)</f>
        <v/>
      </c>
      <c r="J40" s="11">
        <f>IF(COUNT($F37:$F40)&lt;4,"",ROUND(AVERAGE($F37:$F40),0))</f>
        <v/>
      </c>
      <c r="K40" s="10" t="n"/>
    </row>
    <row r="41">
      <c r="A41" s="17" t="n"/>
      <c r="B41" s="11" t="n"/>
      <c r="C41" s="11" t="n"/>
      <c r="D41" s="11" t="n"/>
      <c r="E41" s="11" t="n"/>
      <c r="F41" s="16">
        <f>IF(COUNT($C41:$E41)=0,"",SUM($C41:$E41))</f>
        <v/>
      </c>
      <c r="G41" s="11" t="n"/>
      <c r="H41" s="11" t="n"/>
      <c r="I41" s="12">
        <f>IF(OR($H41="",$F41=""),"",$F41-$H41)</f>
        <v/>
      </c>
      <c r="J41" s="11">
        <f>IF(COUNT($F38:$F41)&lt;4,"",ROUND(AVERAGE($F38:$F41),0))</f>
        <v/>
      </c>
      <c r="K41" s="10" t="n"/>
    </row>
    <row r="42">
      <c r="A42" s="17" t="n"/>
      <c r="B42" s="11" t="n"/>
      <c r="C42" s="11" t="n"/>
      <c r="D42" s="11" t="n"/>
      <c r="E42" s="11" t="n"/>
      <c r="F42" s="16">
        <f>IF(COUNT($C42:$E42)=0,"",SUM($C42:$E42))</f>
        <v/>
      </c>
      <c r="G42" s="11" t="n"/>
      <c r="H42" s="11" t="n"/>
      <c r="I42" s="12">
        <f>IF(OR($H42="",$F42=""),"",$F42-$H42)</f>
        <v/>
      </c>
      <c r="J42" s="11">
        <f>IF(COUNT($F39:$F42)&lt;4,"",ROUND(AVERAGE($F39:$F42),0))</f>
        <v/>
      </c>
      <c r="K42" s="10" t="n"/>
    </row>
    <row r="43">
      <c r="A43" s="17" t="n"/>
      <c r="B43" s="11" t="n"/>
      <c r="C43" s="11" t="n"/>
      <c r="D43" s="11" t="n"/>
      <c r="E43" s="11" t="n"/>
      <c r="F43" s="16">
        <f>IF(COUNT($C43:$E43)=0,"",SUM($C43:$E43))</f>
        <v/>
      </c>
      <c r="G43" s="11" t="n"/>
      <c r="H43" s="11" t="n"/>
      <c r="I43" s="12">
        <f>IF(OR($H43="",$F43=""),"",$F43-$H43)</f>
        <v/>
      </c>
      <c r="J43" s="11">
        <f>IF(COUNT($F40:$F43)&lt;4,"",ROUND(AVERAGE($F40:$F43),0))</f>
        <v/>
      </c>
      <c r="K43" s="10" t="n"/>
    </row>
    <row r="44">
      <c r="A44" s="17" t="n"/>
      <c r="B44" s="11" t="n"/>
      <c r="C44" s="11" t="n"/>
      <c r="D44" s="11" t="n"/>
      <c r="E44" s="11" t="n"/>
      <c r="F44" s="16">
        <f>IF(COUNT($C44:$E44)=0,"",SUM($C44:$E44))</f>
        <v/>
      </c>
      <c r="G44" s="11" t="n"/>
      <c r="H44" s="11" t="n"/>
      <c r="I44" s="12">
        <f>IF(OR($H44="",$F44=""),"",$F44-$H44)</f>
        <v/>
      </c>
      <c r="J44" s="11">
        <f>IF(COUNT($F41:$F44)&lt;4,"",ROUND(AVERAGE($F41:$F44),0))</f>
        <v/>
      </c>
      <c r="K44" s="10" t="n"/>
    </row>
    <row r="45">
      <c r="A45" s="17" t="n"/>
      <c r="B45" s="11" t="n"/>
      <c r="C45" s="11" t="n"/>
      <c r="D45" s="11" t="n"/>
      <c r="E45" s="11" t="n"/>
      <c r="F45" s="16">
        <f>IF(COUNT($C45:$E45)=0,"",SUM($C45:$E45))</f>
        <v/>
      </c>
      <c r="G45" s="11" t="n"/>
      <c r="H45" s="11" t="n"/>
      <c r="I45" s="12">
        <f>IF(OR($H45="",$F45=""),"",$F45-$H45)</f>
        <v/>
      </c>
      <c r="J45" s="11">
        <f>IF(COUNT($F42:$F45)&lt;4,"",ROUND(AVERAGE($F42:$F45),0))</f>
        <v/>
      </c>
      <c r="K45" s="10" t="n"/>
    </row>
    <row r="46">
      <c r="A46" s="17" t="n"/>
      <c r="B46" s="11" t="n"/>
      <c r="C46" s="11" t="n"/>
      <c r="D46" s="11" t="n"/>
      <c r="E46" s="11" t="n"/>
      <c r="F46" s="16">
        <f>IF(COUNT($C46:$E46)=0,"",SUM($C46:$E46))</f>
        <v/>
      </c>
      <c r="G46" s="11" t="n"/>
      <c r="H46" s="11" t="n"/>
      <c r="I46" s="12">
        <f>IF(OR($H46="",$F46=""),"",$F46-$H46)</f>
        <v/>
      </c>
      <c r="J46" s="11">
        <f>IF(COUNT($F43:$F46)&lt;4,"",ROUND(AVERAGE($F43:$F46),0))</f>
        <v/>
      </c>
      <c r="K46" s="10" t="n"/>
    </row>
    <row r="47">
      <c r="A47" s="17" t="n"/>
      <c r="B47" s="11" t="n"/>
      <c r="C47" s="11" t="n"/>
      <c r="D47" s="11" t="n"/>
      <c r="E47" s="11" t="n"/>
      <c r="F47" s="16">
        <f>IF(COUNT($C47:$E47)=0,"",SUM($C47:$E47))</f>
        <v/>
      </c>
      <c r="G47" s="11" t="n"/>
      <c r="H47" s="11" t="n"/>
      <c r="I47" s="12">
        <f>IF(OR($H47="",$F47=""),"",$F47-$H47)</f>
        <v/>
      </c>
      <c r="J47" s="11">
        <f>IF(COUNT($F44:$F47)&lt;4,"",ROUND(AVERAGE($F44:$F47),0))</f>
        <v/>
      </c>
      <c r="K47" s="10" t="n"/>
    </row>
    <row r="48">
      <c r="A48" s="17" t="n"/>
      <c r="B48" s="11" t="n"/>
      <c r="C48" s="11" t="n"/>
      <c r="D48" s="11" t="n"/>
      <c r="E48" s="11" t="n"/>
      <c r="F48" s="16">
        <f>IF(COUNT($C48:$E48)=0,"",SUM($C48:$E48))</f>
        <v/>
      </c>
      <c r="G48" s="11" t="n"/>
      <c r="H48" s="11" t="n"/>
      <c r="I48" s="12">
        <f>IF(OR($H48="",$F48=""),"",$F48-$H48)</f>
        <v/>
      </c>
      <c r="J48" s="11">
        <f>IF(COUNT($F45:$F48)&lt;4,"",ROUND(AVERAGE($F45:$F48),0))</f>
        <v/>
      </c>
      <c r="K48" s="10" t="n"/>
    </row>
    <row r="49">
      <c r="A49" s="17" t="n"/>
      <c r="B49" s="11" t="n"/>
      <c r="C49" s="11" t="n"/>
      <c r="D49" s="11" t="n"/>
      <c r="E49" s="11" t="n"/>
      <c r="F49" s="16">
        <f>IF(COUNT($C49:$E49)=0,"",SUM($C49:$E49))</f>
        <v/>
      </c>
      <c r="G49" s="11" t="n"/>
      <c r="H49" s="11" t="n"/>
      <c r="I49" s="12">
        <f>IF(OR($H49="",$F49=""),"",$F49-$H49)</f>
        <v/>
      </c>
      <c r="J49" s="11">
        <f>IF(COUNT($F46:$F49)&lt;4,"",ROUND(AVERAGE($F46:$F49),0))</f>
        <v/>
      </c>
      <c r="K49" s="10" t="n"/>
    </row>
    <row r="50">
      <c r="A50" s="17" t="n"/>
      <c r="B50" s="11" t="n"/>
      <c r="C50" s="11" t="n"/>
      <c r="D50" s="11" t="n"/>
      <c r="E50" s="11" t="n"/>
      <c r="F50" s="16">
        <f>IF(COUNT($C50:$E50)=0,"",SUM($C50:$E50))</f>
        <v/>
      </c>
      <c r="G50" s="11" t="n"/>
      <c r="H50" s="11" t="n"/>
      <c r="I50" s="12">
        <f>IF(OR($H50="",$F50=""),"",$F50-$H50)</f>
        <v/>
      </c>
      <c r="J50" s="11">
        <f>IF(COUNT($F47:$F50)&lt;4,"",ROUND(AVERAGE($F47:$F50),0))</f>
        <v/>
      </c>
      <c r="K50" s="10" t="n"/>
    </row>
    <row r="51">
      <c r="A51" s="17" t="n"/>
      <c r="B51" s="11" t="n"/>
      <c r="C51" s="11" t="n"/>
      <c r="D51" s="11" t="n"/>
      <c r="E51" s="11" t="n"/>
      <c r="F51" s="16">
        <f>IF(COUNT($C51:$E51)=0,"",SUM($C51:$E51))</f>
        <v/>
      </c>
      <c r="G51" s="11" t="n"/>
      <c r="H51" s="11" t="n"/>
      <c r="I51" s="12">
        <f>IF(OR($H51="",$F51=""),"",$F51-$H51)</f>
        <v/>
      </c>
      <c r="J51" s="11">
        <f>IF(COUNT($F48:$F51)&lt;4,"",ROUND(AVERAGE($F48:$F51),0))</f>
        <v/>
      </c>
      <c r="K51" s="10" t="n"/>
    </row>
    <row r="52">
      <c r="A52" s="17" t="n"/>
      <c r="B52" s="11" t="n"/>
      <c r="C52" s="11" t="n"/>
      <c r="D52" s="11" t="n"/>
      <c r="E52" s="11" t="n"/>
      <c r="F52" s="16">
        <f>IF(COUNT($C52:$E52)=0,"",SUM($C52:$E52))</f>
        <v/>
      </c>
      <c r="G52" s="11" t="n"/>
      <c r="H52" s="11" t="n"/>
      <c r="I52" s="12">
        <f>IF(OR($H52="",$F52=""),"",$F52-$H52)</f>
        <v/>
      </c>
      <c r="J52" s="11">
        <f>IF(COUNT($F49:$F52)&lt;4,"",ROUND(AVERAGE($F49:$F52),0))</f>
        <v/>
      </c>
      <c r="K52" s="10" t="n"/>
    </row>
    <row r="53">
      <c r="A53" s="17" t="n"/>
      <c r="B53" s="11" t="n"/>
      <c r="C53" s="11" t="n"/>
      <c r="D53" s="11" t="n"/>
      <c r="E53" s="11" t="n"/>
      <c r="F53" s="16">
        <f>IF(COUNT($C53:$E53)=0,"",SUM($C53:$E53))</f>
        <v/>
      </c>
      <c r="G53" s="11" t="n"/>
      <c r="H53" s="11" t="n"/>
      <c r="I53" s="12">
        <f>IF(OR($H53="",$F53=""),"",$F53-$H53)</f>
        <v/>
      </c>
      <c r="J53" s="11">
        <f>IF(COUNT($F50:$F53)&lt;4,"",ROUND(AVERAGE($F50:$F53),0))</f>
        <v/>
      </c>
      <c r="K53" s="10" t="n"/>
    </row>
    <row r="54">
      <c r="A54" s="17" t="n"/>
      <c r="B54" s="11" t="n"/>
      <c r="C54" s="11" t="n"/>
      <c r="D54" s="11" t="n"/>
      <c r="E54" s="11" t="n"/>
      <c r="F54" s="16">
        <f>IF(COUNT($C54:$E54)=0,"",SUM($C54:$E54))</f>
        <v/>
      </c>
      <c r="G54" s="11" t="n"/>
      <c r="H54" s="11" t="n"/>
      <c r="I54" s="12">
        <f>IF(OR($H54="",$F54=""),"",$F54-$H54)</f>
        <v/>
      </c>
      <c r="J54" s="11">
        <f>IF(COUNT($F51:$F54)&lt;4,"",ROUND(AVERAGE($F51:$F54),0))</f>
        <v/>
      </c>
      <c r="K54" s="10" t="n"/>
    </row>
    <row r="55">
      <c r="A55" s="17" t="n"/>
      <c r="B55" s="11" t="n"/>
      <c r="C55" s="11" t="n"/>
      <c r="D55" s="11" t="n"/>
      <c r="E55" s="11" t="n"/>
      <c r="F55" s="16">
        <f>IF(COUNT($C55:$E55)=0,"",SUM($C55:$E55))</f>
        <v/>
      </c>
      <c r="G55" s="11" t="n"/>
      <c r="H55" s="11" t="n"/>
      <c r="I55" s="12">
        <f>IF(OR($H55="",$F55=""),"",$F55-$H55)</f>
        <v/>
      </c>
      <c r="J55" s="11">
        <f>IF(COUNT($F52:$F55)&lt;4,"",ROUND(AVERAGE($F52:$F55),0))</f>
        <v/>
      </c>
      <c r="K55" s="10" t="n"/>
    </row>
    <row r="56">
      <c r="A56" s="17" t="n"/>
      <c r="B56" s="11" t="n"/>
      <c r="C56" s="11" t="n"/>
      <c r="D56" s="11" t="n"/>
      <c r="E56" s="11" t="n"/>
      <c r="F56" s="16">
        <f>IF(COUNT($C56:$E56)=0,"",SUM($C56:$E56))</f>
        <v/>
      </c>
      <c r="G56" s="11" t="n"/>
      <c r="H56" s="11" t="n"/>
      <c r="I56" s="12">
        <f>IF(OR($H56="",$F56=""),"",$F56-$H56)</f>
        <v/>
      </c>
      <c r="J56" s="11">
        <f>IF(COUNT($F53:$F56)&lt;4,"",ROUND(AVERAGE($F53:$F56),0))</f>
        <v/>
      </c>
      <c r="K56" s="10" t="n"/>
    </row>
  </sheetData>
  <conditionalFormatting sqref="I5:I56">
    <cfRule type="expression" priority="1" dxfId="3">
      <formula>AND(ISNUMBER($I5),$I5&lt;0)</formula>
    </cfRule>
    <cfRule type="expression" priority="2" dxfId="2">
      <formula>AND(ISNUMBER($I5),$I5&gt;=0)</formula>
    </cfRule>
  </conditionalFormatting>
  <conditionalFormatting sqref="A5:K56">
    <cfRule type="expression" priority="3" dxfId="0">
      <formula>AND(ISNUMBER($G5),$G5&gt;=4)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62" customWidth="1" min="3" max="3"/>
  </cols>
  <sheetData>
    <row r="1">
      <c r="A1" s="5" t="inlineStr">
        <is>
          <t>Term Summary</t>
        </is>
      </c>
    </row>
    <row r="3">
      <c r="A3" s="7" t="inlineStr">
        <is>
          <t>This term</t>
        </is>
      </c>
      <c r="B3" s="7" t="inlineStr">
        <is>
          <t>Number</t>
        </is>
      </c>
      <c r="C3" s="7" t="inlineStr">
        <is>
          <t>What it means</t>
        </is>
      </c>
    </row>
    <row r="4">
      <c r="A4" s="18" t="inlineStr">
        <is>
          <t>Average in the room</t>
        </is>
      </c>
      <c r="B4" s="12">
        <f>IFERROR(ROUND(AVERAGE(Attendance!$C$37:$O$37),1),"—")</f>
        <v/>
      </c>
      <c r="C4" s="6" t="inlineStr">
        <is>
          <t>Across every week with a number in it.</t>
        </is>
      </c>
    </row>
    <row r="5">
      <c r="A5" s="18" t="inlineStr">
        <is>
          <t>Best week</t>
        </is>
      </c>
      <c r="B5" s="12">
        <f>IFERROR(MAX(Attendance!$C$37:$O$37),"—")</f>
        <v/>
      </c>
      <c r="C5" s="6" t="inlineStr">
        <is>
          <t>Worth remembering what you did that week.</t>
        </is>
      </c>
    </row>
    <row r="6">
      <c r="A6" s="18" t="inlineStr">
        <is>
          <t>Quietest week</t>
        </is>
      </c>
      <c r="B6" s="12">
        <f>IFERROR(MIN(Attendance!$C$37:$O$37),"—")</f>
        <v/>
      </c>
      <c r="C6" s="6" t="inlineStr">
        <is>
          <t>Usually a holiday. If it isn't, that's the interesting one.</t>
        </is>
      </c>
    </row>
    <row r="7">
      <c r="A7" s="18" t="inlineStr">
        <is>
          <t>Guests this term</t>
        </is>
      </c>
      <c r="B7" s="12">
        <f>SUM(Attendance!$C$36:$O$36)</f>
        <v/>
      </c>
      <c r="C7" s="6" t="inlineStr">
        <is>
          <t>Every G on the register.</t>
        </is>
      </c>
    </row>
    <row r="8">
      <c r="A8" s="18" t="inlineStr">
        <is>
          <t>On the register</t>
        </is>
      </c>
      <c r="B8" s="12">
        <f>COUNTA(Attendance!$A$5:$A$34)</f>
        <v/>
      </c>
      <c r="C8" s="6" t="inlineStr">
        <is>
          <t>How many names you are responsible for.</t>
        </is>
      </c>
    </row>
    <row r="9">
      <c r="A9" s="18" t="inlineStr">
        <is>
          <t>Away 3+ weeks</t>
        </is>
      </c>
      <c r="B9" s="12">
        <f>COUNTIF(Attendance!$S$5:$S$34,"&gt;=3")</f>
        <v/>
      </c>
      <c r="C9" s="6" t="inlineStr">
        <is>
          <t>The Who's Missing list. This is the number to act on.</t>
        </is>
      </c>
    </row>
    <row r="10">
      <c r="A10" s="18" t="inlineStr">
        <is>
          <t>Away 6+ weeks</t>
        </is>
      </c>
      <c r="B10" s="12">
        <f>COUNTIF(Attendance!$S$5:$S$34,"&gt;=6")</f>
        <v/>
      </c>
      <c r="C10" s="6" t="inlineStr">
        <is>
          <t>Six weeks is long enough that they assume nobody noticed.</t>
        </is>
      </c>
    </row>
  </sheetData>
  <conditionalFormatting sqref="B9:B10">
    <cfRule type="expression" priority="1" dxfId="3">
      <formula>$B9&gt;0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2026-08-24T13:11:45Z</dcterms:created>
  <dcterms:modified xmlns:dcterms="http://purl.org/dc/terms/" xmlns:xsi="http://www.w3.org/2001/XMLSchema-instance" xsi:type="dcterms:W3CDTF">2026-08-24T13:11:45Z</dcterms:modified>
</cp:coreProperties>
</file>