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Pipeline" sheetId="2" state="visible" r:id="rId2"/>
    <sheet xmlns:r="http://schemas.openxmlformats.org/officeDocument/2006/relationships" name="Background Checks" sheetId="3" state="visible" r:id="rId3"/>
    <sheet xmlns:r="http://schemas.openxmlformats.org/officeDocument/2006/relationships" name="Stage Summary" sheetId="4" state="visible" r:id="rId4"/>
  </sheets>
  <definedNames/>
  <calcPr calcId="124519" fullCalcOnLoad="1"/>
</workbook>
</file>

<file path=xl/styles.xml><?xml version="1.0" encoding="utf-8"?>
<styleSheet xmlns="http://schemas.openxmlformats.org/spreadsheetml/2006/main">
  <numFmts count="3">
    <numFmt numFmtId="164" formatCode="yyyy-mm-dd"/>
    <numFmt numFmtId="165" formatCode="mmm d"/>
    <numFmt numFmtId="166" formatCode="mmm d, yyyy"/>
  </numFmts>
  <fonts count="11">
    <font>
      <name val="Calibri"/>
      <family val="2"/>
      <color theme="1"/>
      <sz val="11"/>
      <scheme val="minor"/>
    </font>
    <font>
      <name val="Arial"/>
      <b val="1"/>
      <color rgb="003D3A34"/>
      <sz val="18"/>
    </font>
    <font>
      <name val="Arial"/>
      <b val="1"/>
      <color rgb="00C85A3B"/>
      <sz val="11"/>
    </font>
    <font>
      <name val="Arial"/>
      <color rgb="003D3A34"/>
      <sz val="11"/>
    </font>
    <font>
      <name val="Arial"/>
      <i val="1"/>
      <color rgb="008A857C"/>
      <sz val="10"/>
    </font>
    <font>
      <name val="Arial"/>
      <b val="1"/>
      <color rgb="003D3A34"/>
      <sz val="16"/>
    </font>
    <font>
      <name val="Arial"/>
      <i val="1"/>
      <color rgb="008A857C"/>
      <sz val="9"/>
    </font>
    <font>
      <name val="Arial"/>
      <b val="1"/>
      <color rgb="00FFFFFF"/>
      <sz val="10"/>
    </font>
    <font>
      <name val="Arial"/>
      <color rgb="003D3A34"/>
      <sz val="10"/>
    </font>
    <font>
      <name val="Arial"/>
      <b val="1"/>
      <color rgb="003D3A34"/>
      <sz val="10"/>
    </font>
    <font>
      <name val="Arial"/>
      <b val="1"/>
      <color rgb="00C85A3B"/>
      <sz val="10"/>
    </font>
  </fonts>
  <fills count="4">
    <fill>
      <patternFill/>
    </fill>
    <fill>
      <patternFill patternType="gray125"/>
    </fill>
    <fill>
      <patternFill patternType="solid">
        <fgColor rgb="00EE7A59"/>
        <bgColor rgb="00EE7A59"/>
      </patternFill>
    </fill>
    <fill>
      <patternFill patternType="solid">
        <fgColor rgb="00FDEAE3"/>
        <bgColor rgb="00FDEAE3"/>
      </patternFill>
    </fill>
  </fills>
  <borders count="2">
    <border>
      <left/>
      <right/>
      <top/>
      <bottom/>
      <diagonal/>
    </border>
    <border>
      <left style="thin">
        <color rgb="00E5DFD5"/>
      </left>
      <right style="thin">
        <color rgb="00E5DFD5"/>
      </right>
      <top style="thin">
        <color rgb="00E5DFD5"/>
      </top>
      <bottom style="thin">
        <color rgb="00E5DFD5"/>
      </bottom>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pivotButton="0" quotePrefix="0" xfId="0"/>
    <xf numFmtId="0" fontId="6" fillId="0" borderId="0" pivotButton="0" quotePrefix="0" xfId="0"/>
    <xf numFmtId="0" fontId="7" fillId="2" borderId="1" pivotButton="0" quotePrefix="0" xfId="0"/>
    <xf numFmtId="0" fontId="7" fillId="2" borderId="1" applyAlignment="1" pivotButton="0" quotePrefix="0" xfId="0">
      <alignment horizontal="center" wrapText="1"/>
    </xf>
    <xf numFmtId="0" fontId="8" fillId="0" borderId="1" pivotButton="0" quotePrefix="0" xfId="0"/>
    <xf numFmtId="165" fontId="8" fillId="0" borderId="1" applyAlignment="1" pivotButton="0" quotePrefix="0" xfId="0">
      <alignment horizontal="center"/>
    </xf>
    <xf numFmtId="0" fontId="8" fillId="0" borderId="1" applyAlignment="1" pivotButton="0" quotePrefix="0" xfId="0">
      <alignment horizontal="center"/>
    </xf>
    <xf numFmtId="0" fontId="9" fillId="0" borderId="1" applyAlignment="1" pivotButton="0" quotePrefix="0" xfId="0">
      <alignment horizontal="center"/>
    </xf>
    <xf numFmtId="0" fontId="10" fillId="0" borderId="0" pivotButton="0" quotePrefix="0" xfId="0"/>
    <xf numFmtId="0" fontId="9" fillId="3" borderId="1" applyAlignment="1" pivotButton="0" quotePrefix="0" xfId="0">
      <alignment horizontal="center"/>
    </xf>
    <xf numFmtId="166" fontId="8" fillId="0" borderId="1" applyAlignment="1" pivotButton="0" quotePrefix="0" xfId="0">
      <alignment horizontal="center"/>
    </xf>
    <xf numFmtId="0" fontId="9" fillId="0" borderId="0" pivotButton="0" quotePrefix="0" xfId="0"/>
    <xf numFmtId="0" fontId="10" fillId="0" borderId="1" applyAlignment="1" pivotButton="0" quotePrefix="0" xfId="0">
      <alignment horizontal="center"/>
    </xf>
  </cellXfs>
  <cellStyles count="1">
    <cellStyle name="Normal" xfId="0" builtinId="0" hidden="0"/>
  </cellStyles>
  <dxfs count="5">
    <dxf>
      <fill>
        <patternFill patternType="solid">
          <fgColor rgb="00FDEAE3"/>
          <bgColor rgb="00FDEAE3"/>
        </patternFill>
      </fill>
    </dxf>
    <dxf>
      <fill>
        <patternFill patternType="solid">
          <fgColor rgb="00FDE2DC"/>
          <bgColor rgb="00FDE2DC"/>
        </patternFill>
      </fill>
    </dxf>
    <dxf>
      <fill>
        <patternFill patternType="solid">
          <fgColor rgb="00E7F0E4"/>
          <bgColor rgb="00E7F0E4"/>
        </patternFill>
      </fill>
    </dxf>
    <dxf>
      <font>
        <name val="Arial"/>
        <b val="1"/>
        <color rgb="00C85A3B"/>
        <sz val="10"/>
      </font>
      <fill>
        <patternFill patternType="solid">
          <fgColor rgb="00FDE2DC"/>
          <bgColor rgb="00FDE2DC"/>
        </patternFill>
      </fill>
    </dxf>
    <dxf>
      <fill>
        <patternFill patternType="solid">
          <fgColor rgb="00F4EDE3"/>
          <bgColor rgb="00F4EDE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2:B16"/>
  <sheetViews>
    <sheetView showGridLines="0" workbookViewId="0">
      <selection activeCell="A1" sqref="A1"/>
    </sheetView>
  </sheetViews>
  <sheetFormatPr baseColWidth="8" defaultRowHeight="15"/>
  <cols>
    <col width="4" customWidth="1" min="1" max="1"/>
    <col width="100" customWidth="1" min="2" max="2"/>
  </cols>
  <sheetData>
    <row r="2">
      <c r="B2" s="1" t="inlineStr">
        <is>
          <t>Volunteer Onboarding &amp; Background Check Tracker</t>
        </is>
      </c>
    </row>
    <row r="3">
      <c r="B3" s="2" t="inlineStr">
        <is>
          <t>A free template from MinistryPlanner.church</t>
        </is>
      </c>
    </row>
    <row r="5" ht="16" customHeight="1">
      <c r="B5" s="3" t="inlineStr">
        <is>
          <t>How to use this template:</t>
        </is>
      </c>
    </row>
    <row r="6" ht="30" customHeight="1">
      <c r="B6" s="3" t="inlineStr">
        <is>
          <t>1. Pipeline tab — one row per person, from the day they say they're interested to the day they're on the schedule. Pick a Stage from the dropdown.</t>
        </is>
      </c>
    </row>
    <row r="7" ht="30" customHeight="1">
      <c r="B7" s="3" t="inlineStr">
        <is>
          <t>2. Fill in 'In stage since' whenever you move someone. That one date drives everything: Days in stage turns amber at 30 days and red at 60.</t>
        </is>
      </c>
    </row>
    <row r="8" ht="30" customHeight="1">
      <c r="B8" s="3" t="inlineStr">
        <is>
          <t>3. 'Next action' and 'Due' are what you actually work. An overdue date turns red — open this at your staff meeting and clear the red.</t>
        </is>
      </c>
    </row>
    <row r="9" ht="30" customHeight="1">
      <c r="B9" s="3" t="inlineStr">
        <is>
          <t>4. Background Checks tab — put the completed date in and the expiry calculates itself. Set your renewal window once, in the cell at the top.</t>
        </is>
      </c>
    </row>
    <row r="10" ht="30" customHeight="1">
      <c r="B10" s="3" t="inlineStr">
        <is>
          <t>5. Stage Summary tab — how many people sit at each stage and how many are stuck there. If your stalls cluster in one stage, that's the stage to fix.</t>
        </is>
      </c>
    </row>
    <row r="11" ht="16" customHeight="1">
      <c r="B11" s="3" t="inlineStr"/>
    </row>
    <row r="12" ht="30" customHeight="1">
      <c r="B12" s="3" t="inlineStr">
        <is>
          <t>The uncomfortable part: most churches don't have a recruiting problem, they have a follow-through problem. This tab tells you which one you have.</t>
        </is>
      </c>
    </row>
    <row r="13" ht="30" customHeight="1">
      <c r="B13" s="3" t="inlineStr">
        <is>
          <t>A note on screening: your background check provider owns the checks. This tab only remembers when they expire, which is the part churches actually forget.</t>
        </is>
      </c>
    </row>
    <row r="14" ht="30" customHeight="1">
      <c r="B14" s="3" t="inlineStr">
        <is>
          <t>The sample dates are from August 2026, so the longer you leave them the more stalled every sample row looks. That is also true of real people. Replace them with yours.</t>
        </is>
      </c>
    </row>
    <row r="16" ht="30" customHeight="1">
      <c r="B16" s="4" t="inlineStr">
        <is>
          <t>Psst — everything in this spreadsheet (and the reminder texts, song keys, and lesson plans that go with it) happens automatically in MinistryPlanner. Free to try at ministryplanner.church.</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J42"/>
  <sheetViews>
    <sheetView showGridLines="0" workbookViewId="0">
      <pane ySplit="2" topLeftCell="A3" activePane="bottomLeft" state="frozen"/>
      <selection pane="bottomLeft" activeCell="A1" sqref="A1"/>
    </sheetView>
  </sheetViews>
  <sheetFormatPr baseColWidth="8" defaultRowHeight="15"/>
  <cols>
    <col width="18" customWidth="1" min="1" max="1"/>
    <col width="15" customWidth="1" min="2" max="2"/>
    <col width="15" customWidth="1" min="3" max="3"/>
    <col width="13" customWidth="1" min="4" max="4"/>
    <col width="17" customWidth="1" min="5" max="5"/>
    <col width="14" customWidth="1" min="6" max="6"/>
    <col width="13" customWidth="1" min="7" max="7"/>
    <col width="26" customWidth="1" min="8" max="8"/>
    <col width="11" customWidth="1" min="9" max="9"/>
    <col width="30" customWidth="1" min="10" max="10"/>
  </cols>
  <sheetData>
    <row r="1">
      <c r="A1" s="5" t="inlineStr">
        <is>
          <t>Volunteer Pipeline</t>
        </is>
      </c>
      <c r="E1" s="6" t="inlineStr">
        <is>
          <t>Amber at 30 days in a stage, red at 60. That is your call list.</t>
        </is>
      </c>
    </row>
    <row r="2">
      <c r="A2" s="7" t="inlineStr">
        <is>
          <t>Name</t>
        </is>
      </c>
      <c r="B2" s="7" t="inlineStr">
        <is>
          <t>Phone</t>
        </is>
      </c>
      <c r="C2" s="7" t="inlineStr">
        <is>
          <t>Interested in</t>
        </is>
      </c>
      <c r="D2" s="7" t="inlineStr">
        <is>
          <t>First contact</t>
        </is>
      </c>
      <c r="E2" s="8" t="inlineStr">
        <is>
          <t>Stage</t>
        </is>
      </c>
      <c r="F2" s="7" t="inlineStr">
        <is>
          <t>In stage since</t>
        </is>
      </c>
      <c r="G2" s="7" t="inlineStr">
        <is>
          <t>Days in stage</t>
        </is>
      </c>
      <c r="H2" s="7" t="inlineStr">
        <is>
          <t>Next action</t>
        </is>
      </c>
      <c r="I2" s="7" t="inlineStr">
        <is>
          <t>Due</t>
        </is>
      </c>
      <c r="J2" s="7" t="inlineStr">
        <is>
          <t>Notes</t>
        </is>
      </c>
    </row>
    <row r="3">
      <c r="A3" s="9" t="inlineStr">
        <is>
          <t>Danielle Pike</t>
        </is>
      </c>
      <c r="B3" s="9" t="inlineStr">
        <is>
          <t>(555) 204-1180</t>
        </is>
      </c>
      <c r="C3" s="9" t="inlineStr">
        <is>
          <t>Hospitality</t>
        </is>
      </c>
      <c r="D3" s="10" t="n">
        <v>46248</v>
      </c>
      <c r="E3" s="11" t="inlineStr">
        <is>
          <t>Interested</t>
        </is>
      </c>
      <c r="F3" s="10" t="n">
        <v>46248</v>
      </c>
      <c r="G3" s="12">
        <f>IF(OR($A3="",$F3=""),"",IF($E3="On the schedule","—",TODAY()-$F3))</f>
        <v/>
      </c>
      <c r="H3" s="9" t="inlineStr">
        <is>
          <t>Send welcome text</t>
        </is>
      </c>
      <c r="I3" s="10" t="n">
        <v>46256</v>
      </c>
      <c r="J3" s="9" t="inlineStr">
        <is>
          <t>Filled out a card at the picnic</t>
        </is>
      </c>
    </row>
    <row r="4">
      <c r="A4" s="9" t="inlineStr">
        <is>
          <t>Nathan Osei</t>
        </is>
      </c>
      <c r="B4" s="9" t="inlineStr">
        <is>
          <t>(555) 204-6621</t>
        </is>
      </c>
      <c r="C4" s="9" t="inlineStr">
        <is>
          <t>Tech</t>
        </is>
      </c>
      <c r="D4" s="10" t="n">
        <v>46208</v>
      </c>
      <c r="E4" s="11" t="inlineStr">
        <is>
          <t>Interested</t>
        </is>
      </c>
      <c r="F4" s="10" t="n">
        <v>46208</v>
      </c>
      <c r="G4" s="12">
        <f>IF(OR($A4="",$F4=""),"",IF($E4="On the schedule","—",TODAY()-$F4))</f>
        <v/>
      </c>
      <c r="H4" s="9" t="inlineStr">
        <is>
          <t>Nobody has called him yet</t>
        </is>
      </c>
      <c r="I4" s="10" t="n">
        <v>46215</v>
      </c>
      <c r="J4" s="9" t="inlineStr">
        <is>
          <t>Runs AV at work — do not lose this one</t>
        </is>
      </c>
    </row>
    <row r="5">
      <c r="A5" s="9" t="inlineStr">
        <is>
          <t>Rachel Kim</t>
        </is>
      </c>
      <c r="B5" s="9" t="inlineStr">
        <is>
          <t>(555) 204-3390</t>
        </is>
      </c>
      <c r="C5" s="9" t="inlineStr">
        <is>
          <t>Worship</t>
        </is>
      </c>
      <c r="D5" s="10" t="n">
        <v>46245</v>
      </c>
      <c r="E5" s="11" t="inlineStr">
        <is>
          <t>Interested</t>
        </is>
      </c>
      <c r="F5" s="10" t="n">
        <v>46245</v>
      </c>
      <c r="G5" s="12">
        <f>IF(OR($A5="",$F5=""),"",IF($E5="On the schedule","—",TODAY()-$F5))</f>
        <v/>
      </c>
      <c r="H5" s="9" t="inlineStr">
        <is>
          <t>Send welcome text</t>
        </is>
      </c>
      <c r="I5" s="10" t="n">
        <v>46255</v>
      </c>
      <c r="J5" s="9" t="inlineStr">
        <is>
          <t>Sings; asked about the Thursday rehearsal</t>
        </is>
      </c>
    </row>
    <row r="6">
      <c r="A6" s="9" t="inlineStr">
        <is>
          <t>Maya Delgado</t>
        </is>
      </c>
      <c r="B6" s="9" t="inlineStr">
        <is>
          <t>(555) 204-7745</t>
        </is>
      </c>
      <c r="C6" s="9" t="inlineStr">
        <is>
          <t>Kids</t>
        </is>
      </c>
      <c r="D6" s="10" t="n">
        <v>46239</v>
      </c>
      <c r="E6" s="11" t="inlineStr">
        <is>
          <t>Interested</t>
        </is>
      </c>
      <c r="F6" s="10" t="n">
        <v>46239</v>
      </c>
      <c r="G6" s="12">
        <f>IF(OR($A6="",$F6=""),"",IF($E6="On the schedule","—",TODAY()-$F6))</f>
        <v/>
      </c>
      <c r="H6" s="9" t="inlineStr">
        <is>
          <t>Send welcome text</t>
        </is>
      </c>
      <c r="I6" s="10" t="n">
        <v>46259</v>
      </c>
      <c r="J6" s="9" t="inlineStr"/>
    </row>
    <row r="7">
      <c r="A7" s="9" t="inlineStr">
        <is>
          <t>Tomás Herrera</t>
        </is>
      </c>
      <c r="B7" s="9" t="inlineStr">
        <is>
          <t>(555) 204-2218</t>
        </is>
      </c>
      <c r="C7" s="9" t="inlineStr">
        <is>
          <t>Hospitality</t>
        </is>
      </c>
      <c r="D7" s="10" t="n">
        <v>46201</v>
      </c>
      <c r="E7" s="11" t="inlineStr">
        <is>
          <t>Conversation</t>
        </is>
      </c>
      <c r="F7" s="10" t="n">
        <v>46207</v>
      </c>
      <c r="G7" s="12">
        <f>IF(OR($A7="",$F7=""),"",IF($E7="On the schedule","—",TODAY()-$F7))</f>
        <v/>
      </c>
      <c r="H7" s="9" t="inlineStr">
        <is>
          <t>Coffee — not yet booked</t>
        </is>
      </c>
      <c r="I7" s="10" t="n">
        <v>46223</v>
      </c>
      <c r="J7" s="9" t="inlineStr">
        <is>
          <t>Said yes twice. Ball is on our side.</t>
        </is>
      </c>
    </row>
    <row r="8">
      <c r="A8" s="9" t="inlineStr">
        <is>
          <t>Owen Brady</t>
        </is>
      </c>
      <c r="B8" s="9" t="inlineStr">
        <is>
          <t>(555) 204-9903</t>
        </is>
      </c>
      <c r="C8" s="9" t="inlineStr">
        <is>
          <t>Tech</t>
        </is>
      </c>
      <c r="D8" s="10" t="n">
        <v>46187</v>
      </c>
      <c r="E8" s="11" t="inlineStr">
        <is>
          <t>Conversation</t>
        </is>
      </c>
      <c r="F8" s="10" t="n">
        <v>46203</v>
      </c>
      <c r="G8" s="12">
        <f>IF(OR($A8="",$F8=""),"",IF($E8="On the schedule","—",TODAY()-$F8))</f>
        <v/>
      </c>
      <c r="H8" s="9" t="inlineStr">
        <is>
          <t>Second attempt — no reply</t>
        </is>
      </c>
      <c r="I8" s="10" t="n">
        <v>46218</v>
      </c>
      <c r="J8" s="9" t="inlineStr"/>
    </row>
    <row r="9">
      <c r="A9" s="9" t="inlineStr">
        <is>
          <t>Jordan Ellis</t>
        </is>
      </c>
      <c r="B9" s="9" t="inlineStr">
        <is>
          <t>(555) 204-5567</t>
        </is>
      </c>
      <c r="C9" s="9" t="inlineStr">
        <is>
          <t>Kids</t>
        </is>
      </c>
      <c r="D9" s="10" t="n">
        <v>46215</v>
      </c>
      <c r="E9" s="11" t="inlineStr">
        <is>
          <t>References</t>
        </is>
      </c>
      <c r="F9" s="10" t="n">
        <v>46221</v>
      </c>
      <c r="G9" s="12">
        <f>IF(OR($A9="",$F9=""),"",IF($E9="On the schedule","—",TODAY()-$F9))</f>
        <v/>
      </c>
      <c r="H9" s="9" t="inlineStr">
        <is>
          <t>Call second reference</t>
        </is>
      </c>
      <c r="I9" s="10" t="n">
        <v>46241</v>
      </c>
      <c r="J9" s="9" t="inlineStr">
        <is>
          <t>First reference came back glowing</t>
        </is>
      </c>
    </row>
    <row r="10">
      <c r="A10" s="9" t="inlineStr">
        <is>
          <t>Priya Raman</t>
        </is>
      </c>
      <c r="B10" s="9" t="inlineStr">
        <is>
          <t>(555) 204-8834</t>
        </is>
      </c>
      <c r="C10" s="9" t="inlineStr">
        <is>
          <t>Worship</t>
        </is>
      </c>
      <c r="D10" s="10" t="n">
        <v>46236</v>
      </c>
      <c r="E10" s="11" t="inlineStr">
        <is>
          <t>Background check</t>
        </is>
      </c>
      <c r="F10" s="10" t="n">
        <v>46244</v>
      </c>
      <c r="G10" s="12">
        <f>IF(OR($A10="",$F10=""),"",IF($E10="On the schedule","—",TODAY()-$F10))</f>
        <v/>
      </c>
      <c r="H10" s="9" t="inlineStr">
        <is>
          <t>Send screening link</t>
        </is>
      </c>
      <c r="I10" s="10" t="n">
        <v>46257</v>
      </c>
      <c r="J10" s="9" t="inlineStr"/>
    </row>
    <row r="11">
      <c r="A11" s="9" t="inlineStr">
        <is>
          <t>Sam Whitfield</t>
        </is>
      </c>
      <c r="B11" s="9" t="inlineStr">
        <is>
          <t>(555) 204-4472</t>
        </is>
      </c>
      <c r="C11" s="9" t="inlineStr">
        <is>
          <t>Students</t>
        </is>
      </c>
      <c r="D11" s="10" t="n">
        <v>46224</v>
      </c>
      <c r="E11" s="11" t="inlineStr">
        <is>
          <t>Background check</t>
        </is>
      </c>
      <c r="F11" s="10" t="n">
        <v>46237</v>
      </c>
      <c r="G11" s="12">
        <f>IF(OR($A11="",$F11=""),"",IF($E11="On the schedule","—",TODAY()-$F11))</f>
        <v/>
      </c>
      <c r="H11" s="9" t="inlineStr">
        <is>
          <t>Waiting on results</t>
        </is>
      </c>
      <c r="I11" s="10" t="n">
        <v>46261</v>
      </c>
      <c r="J11" s="9" t="inlineStr"/>
    </row>
    <row r="12">
      <c r="A12" s="9" t="inlineStr">
        <is>
          <t>Beth Nowak</t>
        </is>
      </c>
      <c r="B12" s="9" t="inlineStr">
        <is>
          <t>(555) 204-1129</t>
        </is>
      </c>
      <c r="C12" s="9" t="inlineStr">
        <is>
          <t>Kids</t>
        </is>
      </c>
      <c r="D12" s="10" t="n">
        <v>46243</v>
      </c>
      <c r="E12" s="11" t="inlineStr">
        <is>
          <t>Shadow</t>
        </is>
      </c>
      <c r="F12" s="10" t="n">
        <v>46249</v>
      </c>
      <c r="G12" s="12">
        <f>IF(OR($A12="",$F12=""),"",IF($E12="On the schedule","—",TODAY()-$F12))</f>
        <v/>
      </c>
      <c r="H12" s="9" t="inlineStr">
        <is>
          <t>Book second shadow shift</t>
        </is>
      </c>
      <c r="I12" s="10" t="n">
        <v>46264</v>
      </c>
      <c r="J12" s="9" t="inlineStr">
        <is>
          <t>First shadow went well</t>
        </is>
      </c>
    </row>
    <row r="13">
      <c r="A13" s="9" t="inlineStr">
        <is>
          <t>Caleb Ford</t>
        </is>
      </c>
      <c r="B13" s="9" t="inlineStr">
        <is>
          <t>(555) 204-6650</t>
        </is>
      </c>
      <c r="C13" s="9" t="inlineStr">
        <is>
          <t>Students</t>
        </is>
      </c>
      <c r="D13" s="10" t="n">
        <v>46229</v>
      </c>
      <c r="E13" s="11" t="inlineStr">
        <is>
          <t>Solo</t>
        </is>
      </c>
      <c r="F13" s="10" t="n">
        <v>46246</v>
      </c>
      <c r="G13" s="12">
        <f>IF(OR($A13="",$F13=""),"",IF($E13="On the schedule","—",TODAY()-$F13))</f>
        <v/>
      </c>
      <c r="H13" s="9" t="inlineStr">
        <is>
          <t>Check in after first solo</t>
        </is>
      </c>
      <c r="I13" s="10" t="n">
        <v>46258</v>
      </c>
      <c r="J13" s="9" t="inlineStr">
        <is>
          <t>Background check never run — fix this</t>
        </is>
      </c>
    </row>
    <row r="14">
      <c r="A14" s="9" t="inlineStr">
        <is>
          <t>Anna Kowalski</t>
        </is>
      </c>
      <c r="B14" s="9" t="inlineStr">
        <is>
          <t>(555) 201-2280</t>
        </is>
      </c>
      <c r="C14" s="9" t="inlineStr">
        <is>
          <t>Nursery</t>
        </is>
      </c>
      <c r="D14" s="10" t="n">
        <v>46173</v>
      </c>
      <c r="E14" s="11" t="inlineStr">
        <is>
          <t>On the schedule</t>
        </is>
      </c>
      <c r="F14" s="10" t="n">
        <v>46194</v>
      </c>
      <c r="G14" s="12">
        <f>IF(OR($A14="",$F14=""),"",IF($E14="On the schedule","—",TODAY()-$F14))</f>
        <v/>
      </c>
      <c r="H14" s="9" t="inlineStr"/>
      <c r="I14" s="10" t="n"/>
      <c r="J14" s="9" t="inlineStr"/>
    </row>
    <row r="15">
      <c r="A15" s="9" t="inlineStr">
        <is>
          <t>Grace Okafor</t>
        </is>
      </c>
      <c r="B15" s="9" t="inlineStr">
        <is>
          <t>(555) 201-7712</t>
        </is>
      </c>
      <c r="C15" s="9" t="inlineStr">
        <is>
          <t>Kids, Worship</t>
        </is>
      </c>
      <c r="D15" s="10" t="n">
        <v>46124</v>
      </c>
      <c r="E15" s="11" t="inlineStr">
        <is>
          <t>On the schedule</t>
        </is>
      </c>
      <c r="F15" s="10" t="n">
        <v>46145</v>
      </c>
      <c r="G15" s="12">
        <f>IF(OR($A15="",$F15=""),"",IF($E15="On the schedule","—",TODAY()-$F15))</f>
        <v/>
      </c>
      <c r="H15" s="9" t="inlineStr"/>
      <c r="I15" s="10" t="n"/>
      <c r="J15" s="9" t="inlineStr"/>
    </row>
    <row r="16">
      <c r="A16" s="9" t="inlineStr">
        <is>
          <t>Marcus Webb</t>
        </is>
      </c>
      <c r="B16" s="9" t="inlineStr">
        <is>
          <t>(555) 201-5519</t>
        </is>
      </c>
      <c r="C16" s="9" t="inlineStr">
        <is>
          <t>Students</t>
        </is>
      </c>
      <c r="D16" s="10" t="n">
        <v>46089</v>
      </c>
      <c r="E16" s="11" t="inlineStr">
        <is>
          <t>On the schedule</t>
        </is>
      </c>
      <c r="F16" s="10" t="n">
        <v>46117</v>
      </c>
      <c r="G16" s="12">
        <f>IF(OR($A16="",$F16=""),"",IF($E16="On the schedule","—",TODAY()-$F16))</f>
        <v/>
      </c>
      <c r="H16" s="9" t="inlineStr"/>
      <c r="I16" s="10" t="n"/>
      <c r="J16" s="9" t="inlineStr"/>
    </row>
    <row r="17">
      <c r="A17" s="9" t="n"/>
      <c r="B17" s="9" t="n"/>
      <c r="C17" s="9" t="n"/>
      <c r="D17" s="10" t="n"/>
      <c r="E17" s="11" t="n"/>
      <c r="F17" s="10" t="n"/>
      <c r="G17" s="12">
        <f>IF(OR($A17="",$F17=""),"",IF($E17="On the schedule","—",TODAY()-$F17))</f>
        <v/>
      </c>
      <c r="H17" s="9" t="n"/>
      <c r="I17" s="10" t="n"/>
      <c r="J17" s="9" t="n"/>
    </row>
    <row r="18">
      <c r="A18" s="9" t="n"/>
      <c r="B18" s="9" t="n"/>
      <c r="C18" s="9" t="n"/>
      <c r="D18" s="10" t="n"/>
      <c r="E18" s="11" t="n"/>
      <c r="F18" s="10" t="n"/>
      <c r="G18" s="12">
        <f>IF(OR($A18="",$F18=""),"",IF($E18="On the schedule","—",TODAY()-$F18))</f>
        <v/>
      </c>
      <c r="H18" s="9" t="n"/>
      <c r="I18" s="10" t="n"/>
      <c r="J18" s="9" t="n"/>
    </row>
    <row r="19">
      <c r="A19" s="9" t="n"/>
      <c r="B19" s="9" t="n"/>
      <c r="C19" s="9" t="n"/>
      <c r="D19" s="10" t="n"/>
      <c r="E19" s="11" t="n"/>
      <c r="F19" s="10" t="n"/>
      <c r="G19" s="12">
        <f>IF(OR($A19="",$F19=""),"",IF($E19="On the schedule","—",TODAY()-$F19))</f>
        <v/>
      </c>
      <c r="H19" s="9" t="n"/>
      <c r="I19" s="10" t="n"/>
      <c r="J19" s="9" t="n"/>
    </row>
    <row r="20">
      <c r="A20" s="9" t="n"/>
      <c r="B20" s="9" t="n"/>
      <c r="C20" s="9" t="n"/>
      <c r="D20" s="10" t="n"/>
      <c r="E20" s="11" t="n"/>
      <c r="F20" s="10" t="n"/>
      <c r="G20" s="12">
        <f>IF(OR($A20="",$F20=""),"",IF($E20="On the schedule","—",TODAY()-$F20))</f>
        <v/>
      </c>
      <c r="H20" s="9" t="n"/>
      <c r="I20" s="10" t="n"/>
      <c r="J20" s="9" t="n"/>
    </row>
    <row r="21">
      <c r="A21" s="9" t="n"/>
      <c r="B21" s="9" t="n"/>
      <c r="C21" s="9" t="n"/>
      <c r="D21" s="10" t="n"/>
      <c r="E21" s="11" t="n"/>
      <c r="F21" s="10" t="n"/>
      <c r="G21" s="12">
        <f>IF(OR($A21="",$F21=""),"",IF($E21="On the schedule","—",TODAY()-$F21))</f>
        <v/>
      </c>
      <c r="H21" s="9" t="n"/>
      <c r="I21" s="10" t="n"/>
      <c r="J21" s="9" t="n"/>
    </row>
    <row r="22">
      <c r="A22" s="9" t="n"/>
      <c r="B22" s="9" t="n"/>
      <c r="C22" s="9" t="n"/>
      <c r="D22" s="10" t="n"/>
      <c r="E22" s="11" t="n"/>
      <c r="F22" s="10" t="n"/>
      <c r="G22" s="12">
        <f>IF(OR($A22="",$F22=""),"",IF($E22="On the schedule","—",TODAY()-$F22))</f>
        <v/>
      </c>
      <c r="H22" s="9" t="n"/>
      <c r="I22" s="10" t="n"/>
      <c r="J22" s="9" t="n"/>
    </row>
    <row r="23">
      <c r="A23" s="9" t="n"/>
      <c r="B23" s="9" t="n"/>
      <c r="C23" s="9" t="n"/>
      <c r="D23" s="10" t="n"/>
      <c r="E23" s="11" t="n"/>
      <c r="F23" s="10" t="n"/>
      <c r="G23" s="12">
        <f>IF(OR($A23="",$F23=""),"",IF($E23="On the schedule","—",TODAY()-$F23))</f>
        <v/>
      </c>
      <c r="H23" s="9" t="n"/>
      <c r="I23" s="10" t="n"/>
      <c r="J23" s="9" t="n"/>
    </row>
    <row r="24">
      <c r="A24" s="9" t="n"/>
      <c r="B24" s="9" t="n"/>
      <c r="C24" s="9" t="n"/>
      <c r="D24" s="10" t="n"/>
      <c r="E24" s="11" t="n"/>
      <c r="F24" s="10" t="n"/>
      <c r="G24" s="12">
        <f>IF(OR($A24="",$F24=""),"",IF($E24="On the schedule","—",TODAY()-$F24))</f>
        <v/>
      </c>
      <c r="H24" s="9" t="n"/>
      <c r="I24" s="10" t="n"/>
      <c r="J24" s="9" t="n"/>
    </row>
    <row r="25">
      <c r="A25" s="9" t="n"/>
      <c r="B25" s="9" t="n"/>
      <c r="C25" s="9" t="n"/>
      <c r="D25" s="10" t="n"/>
      <c r="E25" s="11" t="n"/>
      <c r="F25" s="10" t="n"/>
      <c r="G25" s="12">
        <f>IF(OR($A25="",$F25=""),"",IF($E25="On the schedule","—",TODAY()-$F25))</f>
        <v/>
      </c>
      <c r="H25" s="9" t="n"/>
      <c r="I25" s="10" t="n"/>
      <c r="J25" s="9" t="n"/>
    </row>
    <row r="26">
      <c r="A26" s="9" t="n"/>
      <c r="B26" s="9" t="n"/>
      <c r="C26" s="9" t="n"/>
      <c r="D26" s="10" t="n"/>
      <c r="E26" s="11" t="n"/>
      <c r="F26" s="10" t="n"/>
      <c r="G26" s="12">
        <f>IF(OR($A26="",$F26=""),"",IF($E26="On the schedule","—",TODAY()-$F26))</f>
        <v/>
      </c>
      <c r="H26" s="9" t="n"/>
      <c r="I26" s="10" t="n"/>
      <c r="J26" s="9" t="n"/>
    </row>
    <row r="27">
      <c r="A27" s="9" t="n"/>
      <c r="B27" s="9" t="n"/>
      <c r="C27" s="9" t="n"/>
      <c r="D27" s="10" t="n"/>
      <c r="E27" s="11" t="n"/>
      <c r="F27" s="10" t="n"/>
      <c r="G27" s="12">
        <f>IF(OR($A27="",$F27=""),"",IF($E27="On the schedule","—",TODAY()-$F27))</f>
        <v/>
      </c>
      <c r="H27" s="9" t="n"/>
      <c r="I27" s="10" t="n"/>
      <c r="J27" s="9" t="n"/>
    </row>
    <row r="28">
      <c r="A28" s="9" t="n"/>
      <c r="B28" s="9" t="n"/>
      <c r="C28" s="9" t="n"/>
      <c r="D28" s="10" t="n"/>
      <c r="E28" s="11" t="n"/>
      <c r="F28" s="10" t="n"/>
      <c r="G28" s="12">
        <f>IF(OR($A28="",$F28=""),"",IF($E28="On the schedule","—",TODAY()-$F28))</f>
        <v/>
      </c>
      <c r="H28" s="9" t="n"/>
      <c r="I28" s="10" t="n"/>
      <c r="J28" s="9" t="n"/>
    </row>
    <row r="29">
      <c r="A29" s="9" t="n"/>
      <c r="B29" s="9" t="n"/>
      <c r="C29" s="9" t="n"/>
      <c r="D29" s="10" t="n"/>
      <c r="E29" s="11" t="n"/>
      <c r="F29" s="10" t="n"/>
      <c r="G29" s="12">
        <f>IF(OR($A29="",$F29=""),"",IF($E29="On the schedule","—",TODAY()-$F29))</f>
        <v/>
      </c>
      <c r="H29" s="9" t="n"/>
      <c r="I29" s="10" t="n"/>
      <c r="J29" s="9" t="n"/>
    </row>
    <row r="30">
      <c r="A30" s="9" t="n"/>
      <c r="B30" s="9" t="n"/>
      <c r="C30" s="9" t="n"/>
      <c r="D30" s="10" t="n"/>
      <c r="E30" s="11" t="n"/>
      <c r="F30" s="10" t="n"/>
      <c r="G30" s="12">
        <f>IF(OR($A30="",$F30=""),"",IF($E30="On the schedule","—",TODAY()-$F30))</f>
        <v/>
      </c>
      <c r="H30" s="9" t="n"/>
      <c r="I30" s="10" t="n"/>
      <c r="J30" s="9" t="n"/>
    </row>
    <row r="31">
      <c r="A31" s="9" t="n"/>
      <c r="B31" s="9" t="n"/>
      <c r="C31" s="9" t="n"/>
      <c r="D31" s="10" t="n"/>
      <c r="E31" s="11" t="n"/>
      <c r="F31" s="10" t="n"/>
      <c r="G31" s="12">
        <f>IF(OR($A31="",$F31=""),"",IF($E31="On the schedule","—",TODAY()-$F31))</f>
        <v/>
      </c>
      <c r="H31" s="9" t="n"/>
      <c r="I31" s="10" t="n"/>
      <c r="J31" s="9" t="n"/>
    </row>
    <row r="32">
      <c r="A32" s="9" t="n"/>
      <c r="B32" s="9" t="n"/>
      <c r="C32" s="9" t="n"/>
      <c r="D32" s="10" t="n"/>
      <c r="E32" s="11" t="n"/>
      <c r="F32" s="10" t="n"/>
      <c r="G32" s="12">
        <f>IF(OR($A32="",$F32=""),"",IF($E32="On the schedule","—",TODAY()-$F32))</f>
        <v/>
      </c>
      <c r="H32" s="9" t="n"/>
      <c r="I32" s="10" t="n"/>
      <c r="J32" s="9" t="n"/>
    </row>
    <row r="33">
      <c r="A33" s="9" t="n"/>
      <c r="B33" s="9" t="n"/>
      <c r="C33" s="9" t="n"/>
      <c r="D33" s="10" t="n"/>
      <c r="E33" s="11" t="n"/>
      <c r="F33" s="10" t="n"/>
      <c r="G33" s="12">
        <f>IF(OR($A33="",$F33=""),"",IF($E33="On the schedule","—",TODAY()-$F33))</f>
        <v/>
      </c>
      <c r="H33" s="9" t="n"/>
      <c r="I33" s="10" t="n"/>
      <c r="J33" s="9" t="n"/>
    </row>
    <row r="34">
      <c r="A34" s="9" t="n"/>
      <c r="B34" s="9" t="n"/>
      <c r="C34" s="9" t="n"/>
      <c r="D34" s="10" t="n"/>
      <c r="E34" s="11" t="n"/>
      <c r="F34" s="10" t="n"/>
      <c r="G34" s="12">
        <f>IF(OR($A34="",$F34=""),"",IF($E34="On the schedule","—",TODAY()-$F34))</f>
        <v/>
      </c>
      <c r="H34" s="9" t="n"/>
      <c r="I34" s="10" t="n"/>
      <c r="J34" s="9" t="n"/>
    </row>
    <row r="35">
      <c r="A35" s="9" t="n"/>
      <c r="B35" s="9" t="n"/>
      <c r="C35" s="9" t="n"/>
      <c r="D35" s="10" t="n"/>
      <c r="E35" s="11" t="n"/>
      <c r="F35" s="10" t="n"/>
      <c r="G35" s="12">
        <f>IF(OR($A35="",$F35=""),"",IF($E35="On the schedule","—",TODAY()-$F35))</f>
        <v/>
      </c>
      <c r="H35" s="9" t="n"/>
      <c r="I35" s="10" t="n"/>
      <c r="J35" s="9" t="n"/>
    </row>
    <row r="36">
      <c r="A36" s="9" t="n"/>
      <c r="B36" s="9" t="n"/>
      <c r="C36" s="9" t="n"/>
      <c r="D36" s="10" t="n"/>
      <c r="E36" s="11" t="n"/>
      <c r="F36" s="10" t="n"/>
      <c r="G36" s="12">
        <f>IF(OR($A36="",$F36=""),"",IF($E36="On the schedule","—",TODAY()-$F36))</f>
        <v/>
      </c>
      <c r="H36" s="9" t="n"/>
      <c r="I36" s="10" t="n"/>
      <c r="J36" s="9" t="n"/>
    </row>
    <row r="37">
      <c r="A37" s="9" t="n"/>
      <c r="B37" s="9" t="n"/>
      <c r="C37" s="9" t="n"/>
      <c r="D37" s="10" t="n"/>
      <c r="E37" s="11" t="n"/>
      <c r="F37" s="10" t="n"/>
      <c r="G37" s="12">
        <f>IF(OR($A37="",$F37=""),"",IF($E37="On the schedule","—",TODAY()-$F37))</f>
        <v/>
      </c>
      <c r="H37" s="9" t="n"/>
      <c r="I37" s="10" t="n"/>
      <c r="J37" s="9" t="n"/>
    </row>
    <row r="38">
      <c r="A38" s="9" t="n"/>
      <c r="B38" s="9" t="n"/>
      <c r="C38" s="9" t="n"/>
      <c r="D38" s="10" t="n"/>
      <c r="E38" s="11" t="n"/>
      <c r="F38" s="10" t="n"/>
      <c r="G38" s="12">
        <f>IF(OR($A38="",$F38=""),"",IF($E38="On the schedule","—",TODAY()-$F38))</f>
        <v/>
      </c>
      <c r="H38" s="9" t="n"/>
      <c r="I38" s="10" t="n"/>
      <c r="J38" s="9" t="n"/>
    </row>
    <row r="39">
      <c r="A39" s="9" t="n"/>
      <c r="B39" s="9" t="n"/>
      <c r="C39" s="9" t="n"/>
      <c r="D39" s="10" t="n"/>
      <c r="E39" s="11" t="n"/>
      <c r="F39" s="10" t="n"/>
      <c r="G39" s="12">
        <f>IF(OR($A39="",$F39=""),"",IF($E39="On the schedule","—",TODAY()-$F39))</f>
        <v/>
      </c>
      <c r="H39" s="9" t="n"/>
      <c r="I39" s="10" t="n"/>
      <c r="J39" s="9" t="n"/>
    </row>
    <row r="40">
      <c r="A40" s="9" t="n"/>
      <c r="B40" s="9" t="n"/>
      <c r="C40" s="9" t="n"/>
      <c r="D40" s="10" t="n"/>
      <c r="E40" s="11" t="n"/>
      <c r="F40" s="10" t="n"/>
      <c r="G40" s="12">
        <f>IF(OR($A40="",$F40=""),"",IF($E40="On the schedule","—",TODAY()-$F40))</f>
        <v/>
      </c>
      <c r="H40" s="9" t="n"/>
      <c r="I40" s="10" t="n"/>
      <c r="J40" s="9" t="n"/>
    </row>
    <row r="41">
      <c r="A41" s="9" t="n"/>
      <c r="B41" s="9" t="n"/>
      <c r="C41" s="9" t="n"/>
      <c r="D41" s="10" t="n"/>
      <c r="E41" s="11" t="n"/>
      <c r="F41" s="10" t="n"/>
      <c r="G41" s="12">
        <f>IF(OR($A41="",$F41=""),"",IF($E41="On the schedule","—",TODAY()-$F41))</f>
        <v/>
      </c>
      <c r="H41" s="9" t="n"/>
      <c r="I41" s="10" t="n"/>
      <c r="J41" s="9" t="n"/>
    </row>
    <row r="42">
      <c r="A42" s="9" t="n"/>
      <c r="B42" s="9" t="n"/>
      <c r="C42" s="9" t="n"/>
      <c r="D42" s="10" t="n"/>
      <c r="E42" s="11" t="n"/>
      <c r="F42" s="10" t="n"/>
      <c r="G42" s="12">
        <f>IF(OR($A42="",$F42=""),"",IF($E42="On the schedule","—",TODAY()-$F42))</f>
        <v/>
      </c>
      <c r="H42" s="9" t="n"/>
      <c r="I42" s="10" t="n"/>
      <c r="J42" s="9" t="n"/>
    </row>
  </sheetData>
  <conditionalFormatting sqref="A3:J42">
    <cfRule type="expression" priority="1" dxfId="0">
      <formula>AND(ISNUMBER($G3),$G3&gt;=30)</formula>
    </cfRule>
    <cfRule type="expression" priority="2" dxfId="1">
      <formula>AND(ISNUMBER($G3),$G3&gt;=60)</formula>
    </cfRule>
    <cfRule type="expression" priority="3" dxfId="2">
      <formula>$E3="On the schedule"</formula>
    </cfRule>
  </conditionalFormatting>
  <conditionalFormatting sqref="I3:I42">
    <cfRule type="expression" priority="4" dxfId="3">
      <formula>AND(ISNUMBER($I3),$I3&lt;TODAY(),$E3&lt;&gt;"On the schedule")</formula>
    </cfRule>
  </conditionalFormatting>
  <dataValidations count="1">
    <dataValidation sqref="E3:E42" showDropDown="0" showInputMessage="0" showErrorMessage="0" allowBlank="1" type="list">
      <formula1>"Interested,Conversation,References,Background check,Shadow,Solo,On the schedule"</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3"/>
  <sheetViews>
    <sheetView showGridLines="0" workbookViewId="0">
      <pane ySplit="3" topLeftCell="A4" activePane="bottomLeft" state="frozen"/>
      <selection pane="bottomLeft" activeCell="A1" sqref="A1"/>
    </sheetView>
  </sheetViews>
  <sheetFormatPr baseColWidth="8" defaultRowHeight="15"/>
  <cols>
    <col width="18" customWidth="1" min="1" max="1"/>
    <col width="16" customWidth="1" min="2" max="2"/>
    <col width="12" customWidth="1" min="3" max="3"/>
    <col width="13" customWidth="1" min="4" max="4"/>
    <col width="12" customWidth="1" min="5" max="5"/>
    <col width="11" customWidth="1" min="6" max="6"/>
    <col width="14" customWidth="1" min="7" max="7"/>
    <col width="30" customWidth="1" min="8" max="8"/>
  </cols>
  <sheetData>
    <row r="1">
      <c r="A1" s="5" t="inlineStr">
        <is>
          <t>Background Checks</t>
        </is>
      </c>
    </row>
    <row r="2">
      <c r="A2" s="13" t="inlineStr">
        <is>
          <t>Default renewal window (years):</t>
        </is>
      </c>
      <c r="B2" s="14" t="n">
        <v>2</v>
      </c>
      <c r="C2" s="6" t="inlineStr">
        <is>
          <t>Change this one cell and every expiry date below recalculates.</t>
        </is>
      </c>
    </row>
    <row r="3">
      <c r="A3" s="7" t="inlineStr">
        <is>
          <t>Name</t>
        </is>
      </c>
      <c r="B3" s="7" t="inlineStr">
        <is>
          <t>Serving with</t>
        </is>
      </c>
      <c r="C3" s="7" t="inlineStr">
        <is>
          <t>Completed</t>
        </is>
      </c>
      <c r="D3" s="7" t="inlineStr">
        <is>
          <t>Renewal (yrs)</t>
        </is>
      </c>
      <c r="E3" s="7" t="inlineStr">
        <is>
          <t>Expires</t>
        </is>
      </c>
      <c r="F3" s="7" t="inlineStr">
        <is>
          <t>Days left</t>
        </is>
      </c>
      <c r="G3" s="7" t="inlineStr">
        <is>
          <t>Status</t>
        </is>
      </c>
      <c r="H3" s="7" t="inlineStr">
        <is>
          <t>Notes</t>
        </is>
      </c>
    </row>
    <row r="4">
      <c r="A4" s="9" t="inlineStr">
        <is>
          <t>Karen Foster</t>
        </is>
      </c>
      <c r="B4" s="9" t="inlineStr">
        <is>
          <t>Kids</t>
        </is>
      </c>
      <c r="C4" s="15" t="n">
        <v>45549</v>
      </c>
      <c r="D4" s="11">
        <f>$B$2</f>
        <v/>
      </c>
      <c r="E4" s="15">
        <f>IF($C4="","",EDATE($C4,$D4*12))</f>
        <v/>
      </c>
      <c r="F4" s="11">
        <f>IF($E4="","",$E4-TODAY())</f>
        <v/>
      </c>
      <c r="G4" s="12">
        <f>IF($A4="","",IF($C4="","Not started",IF($F4&lt;0,"EXPIRED",IF($F4&lt;=60,"Renew now",IF($F4&lt;=120,"Renew soon","Cleared")))))</f>
        <v/>
      </c>
      <c r="H4" s="9" t="inlineStr">
        <is>
          <t>Longest-serving nursery lead</t>
        </is>
      </c>
    </row>
    <row r="5">
      <c r="A5" s="9" t="inlineStr">
        <is>
          <t>Lily Tran</t>
        </is>
      </c>
      <c r="B5" s="9" t="inlineStr">
        <is>
          <t>Kids</t>
        </is>
      </c>
      <c r="C5" s="15" t="n">
        <v>45718</v>
      </c>
      <c r="D5" s="11">
        <f>$B$2</f>
        <v/>
      </c>
      <c r="E5" s="15">
        <f>IF($C5="","",EDATE($C5,$D5*12))</f>
        <v/>
      </c>
      <c r="F5" s="11">
        <f>IF($E5="","",$E5-TODAY())</f>
        <v/>
      </c>
      <c r="G5" s="12">
        <f>IF($A5="","",IF($C5="","Not started",IF($F5&lt;0,"EXPIRED",IF($F5&lt;=60,"Renew now",IF($F5&lt;=120,"Renew soon","Cleared")))))</f>
        <v/>
      </c>
      <c r="H5" s="9" t="inlineStr"/>
    </row>
    <row r="6">
      <c r="A6" s="9" t="inlineStr">
        <is>
          <t>Marcus Webb</t>
        </is>
      </c>
      <c r="B6" s="9" t="inlineStr">
        <is>
          <t>Students</t>
        </is>
      </c>
      <c r="C6" s="15" t="n">
        <v>45626</v>
      </c>
      <c r="D6" s="11">
        <f>$B$2</f>
        <v/>
      </c>
      <c r="E6" s="15">
        <f>IF($C6="","",EDATE($C6,$D6*12))</f>
        <v/>
      </c>
      <c r="F6" s="11">
        <f>IF($E6="","",$E6-TODAY())</f>
        <v/>
      </c>
      <c r="G6" s="12">
        <f>IF($A6="","",IF($C6="","Not started",IF($F6&lt;0,"EXPIRED",IF($F6&lt;=60,"Renew now",IF($F6&lt;=120,"Renew soon","Cleared")))))</f>
        <v/>
      </c>
      <c r="H6" s="9" t="inlineStr"/>
    </row>
    <row r="7">
      <c r="A7" s="9" t="inlineStr">
        <is>
          <t>Grace Okafor</t>
        </is>
      </c>
      <c r="B7" s="9" t="inlineStr">
        <is>
          <t>Kids, Worship</t>
        </is>
      </c>
      <c r="C7" s="15" t="n">
        <v>45826</v>
      </c>
      <c r="D7" s="11">
        <f>$B$2</f>
        <v/>
      </c>
      <c r="E7" s="15">
        <f>IF($C7="","",EDATE($C7,$D7*12))</f>
        <v/>
      </c>
      <c r="F7" s="11">
        <f>IF($E7="","",$E7-TODAY())</f>
        <v/>
      </c>
      <c r="G7" s="12">
        <f>IF($A7="","",IF($C7="","Not started",IF($F7&lt;0,"EXPIRED",IF($F7&lt;=60,"Renew now",IF($F7&lt;=120,"Renew soon","Cleared")))))</f>
        <v/>
      </c>
      <c r="H7" s="9" t="inlineStr"/>
    </row>
    <row r="8">
      <c r="A8" s="9" t="inlineStr">
        <is>
          <t>Anna Kowalski</t>
        </is>
      </c>
      <c r="B8" s="9" t="inlineStr">
        <is>
          <t>Nursery</t>
        </is>
      </c>
      <c r="C8" s="15" t="n">
        <v>46179</v>
      </c>
      <c r="D8" s="11">
        <f>$B$2</f>
        <v/>
      </c>
      <c r="E8" s="15">
        <f>IF($C8="","",EDATE($C8,$D8*12))</f>
        <v/>
      </c>
      <c r="F8" s="11">
        <f>IF($E8="","",$E8-TODAY())</f>
        <v/>
      </c>
      <c r="G8" s="12">
        <f>IF($A8="","",IF($C8="","Not started",IF($F8&lt;0,"EXPIRED",IF($F8&lt;=60,"Renew now",IF($F8&lt;=120,"Renew soon","Cleared")))))</f>
        <v/>
      </c>
      <c r="H8" s="9" t="inlineStr">
        <is>
          <t>Ran during onboarding</t>
        </is>
      </c>
    </row>
    <row r="9">
      <c r="A9" s="9" t="inlineStr">
        <is>
          <t>Caleb Ford</t>
        </is>
      </c>
      <c r="B9" s="9" t="inlineStr">
        <is>
          <t>Students</t>
        </is>
      </c>
      <c r="C9" s="15" t="n"/>
      <c r="D9" s="11">
        <f>$B$2</f>
        <v/>
      </c>
      <c r="E9" s="15">
        <f>IF($C9="","",EDATE($C9,$D9*12))</f>
        <v/>
      </c>
      <c r="F9" s="11">
        <f>IF($E9="","",$E9-TODAY())</f>
        <v/>
      </c>
      <c r="G9" s="12">
        <f>IF($A9="","",IF($C9="","Not started",IF($F9&lt;0,"EXPIRED",IF($F9&lt;=60,"Renew now",IF($F9&lt;=120,"Renew soon","Cleared")))))</f>
        <v/>
      </c>
      <c r="H9" s="9" t="inlineStr">
        <is>
          <t>Already serving solo — run this today</t>
        </is>
      </c>
    </row>
    <row r="10">
      <c r="A10" s="9" t="n"/>
      <c r="B10" s="9" t="n"/>
      <c r="C10" s="15" t="n"/>
      <c r="D10" s="11">
        <f>$B$2</f>
        <v/>
      </c>
      <c r="E10" s="15">
        <f>IF($C10="","",EDATE($C10,$D10*12))</f>
        <v/>
      </c>
      <c r="F10" s="11">
        <f>IF($E10="","",$E10-TODAY())</f>
        <v/>
      </c>
      <c r="G10" s="12">
        <f>IF($A10="","",IF($C10="","Not started",IF($F10&lt;0,"EXPIRED",IF($F10&lt;=60,"Renew now",IF($F10&lt;=120,"Renew soon","Cleared")))))</f>
        <v/>
      </c>
      <c r="H10" s="9" t="inlineStr"/>
    </row>
    <row r="11">
      <c r="A11" s="9" t="n"/>
      <c r="B11" s="9" t="n"/>
      <c r="C11" s="15" t="n"/>
      <c r="D11" s="11">
        <f>$B$2</f>
        <v/>
      </c>
      <c r="E11" s="15">
        <f>IF($C11="","",EDATE($C11,$D11*12))</f>
        <v/>
      </c>
      <c r="F11" s="11">
        <f>IF($E11="","",$E11-TODAY())</f>
        <v/>
      </c>
      <c r="G11" s="12">
        <f>IF($A11="","",IF($C11="","Not started",IF($F11&lt;0,"EXPIRED",IF($F11&lt;=60,"Renew now",IF($F11&lt;=120,"Renew soon","Cleared")))))</f>
        <v/>
      </c>
      <c r="H11" s="9" t="inlineStr"/>
    </row>
    <row r="12">
      <c r="A12" s="9" t="n"/>
      <c r="B12" s="9" t="n"/>
      <c r="C12" s="15" t="n"/>
      <c r="D12" s="11">
        <f>$B$2</f>
        <v/>
      </c>
      <c r="E12" s="15">
        <f>IF($C12="","",EDATE($C12,$D12*12))</f>
        <v/>
      </c>
      <c r="F12" s="11">
        <f>IF($E12="","",$E12-TODAY())</f>
        <v/>
      </c>
      <c r="G12" s="12">
        <f>IF($A12="","",IF($C12="","Not started",IF($F12&lt;0,"EXPIRED",IF($F12&lt;=60,"Renew now",IF($F12&lt;=120,"Renew soon","Cleared")))))</f>
        <v/>
      </c>
      <c r="H12" s="9" t="inlineStr"/>
    </row>
    <row r="13">
      <c r="A13" s="9" t="n"/>
      <c r="B13" s="9" t="n"/>
      <c r="C13" s="15" t="n"/>
      <c r="D13" s="11">
        <f>$B$2</f>
        <v/>
      </c>
      <c r="E13" s="15">
        <f>IF($C13="","",EDATE($C13,$D13*12))</f>
        <v/>
      </c>
      <c r="F13" s="11">
        <f>IF($E13="","",$E13-TODAY())</f>
        <v/>
      </c>
      <c r="G13" s="12">
        <f>IF($A13="","",IF($C13="","Not started",IF($F13&lt;0,"EXPIRED",IF($F13&lt;=60,"Renew now",IF($F13&lt;=120,"Renew soon","Cleared")))))</f>
        <v/>
      </c>
      <c r="H13" s="9" t="inlineStr"/>
    </row>
    <row r="14">
      <c r="A14" s="9" t="n"/>
      <c r="B14" s="9" t="n"/>
      <c r="C14" s="15" t="n"/>
      <c r="D14" s="11">
        <f>$B$2</f>
        <v/>
      </c>
      <c r="E14" s="15">
        <f>IF($C14="","",EDATE($C14,$D14*12))</f>
        <v/>
      </c>
      <c r="F14" s="11">
        <f>IF($E14="","",$E14-TODAY())</f>
        <v/>
      </c>
      <c r="G14" s="12">
        <f>IF($A14="","",IF($C14="","Not started",IF($F14&lt;0,"EXPIRED",IF($F14&lt;=60,"Renew now",IF($F14&lt;=120,"Renew soon","Cleared")))))</f>
        <v/>
      </c>
      <c r="H14" s="9" t="inlineStr"/>
    </row>
    <row r="15">
      <c r="A15" s="9" t="n"/>
      <c r="B15" s="9" t="n"/>
      <c r="C15" s="15" t="n"/>
      <c r="D15" s="11">
        <f>$B$2</f>
        <v/>
      </c>
      <c r="E15" s="15">
        <f>IF($C15="","",EDATE($C15,$D15*12))</f>
        <v/>
      </c>
      <c r="F15" s="11">
        <f>IF($E15="","",$E15-TODAY())</f>
        <v/>
      </c>
      <c r="G15" s="12">
        <f>IF($A15="","",IF($C15="","Not started",IF($F15&lt;0,"EXPIRED",IF($F15&lt;=60,"Renew now",IF($F15&lt;=120,"Renew soon","Cleared")))))</f>
        <v/>
      </c>
      <c r="H15" s="9" t="inlineStr"/>
    </row>
    <row r="16">
      <c r="A16" s="9" t="n"/>
      <c r="B16" s="9" t="n"/>
      <c r="C16" s="15" t="n"/>
      <c r="D16" s="11">
        <f>$B$2</f>
        <v/>
      </c>
      <c r="E16" s="15">
        <f>IF($C16="","",EDATE($C16,$D16*12))</f>
        <v/>
      </c>
      <c r="F16" s="11">
        <f>IF($E16="","",$E16-TODAY())</f>
        <v/>
      </c>
      <c r="G16" s="12">
        <f>IF($A16="","",IF($C16="","Not started",IF($F16&lt;0,"EXPIRED",IF($F16&lt;=60,"Renew now",IF($F16&lt;=120,"Renew soon","Cleared")))))</f>
        <v/>
      </c>
      <c r="H16" s="9" t="inlineStr"/>
    </row>
    <row r="17">
      <c r="A17" s="9" t="n"/>
      <c r="B17" s="9" t="n"/>
      <c r="C17" s="15" t="n"/>
      <c r="D17" s="11">
        <f>$B$2</f>
        <v/>
      </c>
      <c r="E17" s="15">
        <f>IF($C17="","",EDATE($C17,$D17*12))</f>
        <v/>
      </c>
      <c r="F17" s="11">
        <f>IF($E17="","",$E17-TODAY())</f>
        <v/>
      </c>
      <c r="G17" s="12">
        <f>IF($A17="","",IF($C17="","Not started",IF($F17&lt;0,"EXPIRED",IF($F17&lt;=60,"Renew now",IF($F17&lt;=120,"Renew soon","Cleared")))))</f>
        <v/>
      </c>
      <c r="H17" s="9" t="inlineStr"/>
    </row>
    <row r="18">
      <c r="A18" s="9" t="n"/>
      <c r="B18" s="9" t="n"/>
      <c r="C18" s="15" t="n"/>
      <c r="D18" s="11">
        <f>$B$2</f>
        <v/>
      </c>
      <c r="E18" s="15">
        <f>IF($C18="","",EDATE($C18,$D18*12))</f>
        <v/>
      </c>
      <c r="F18" s="11">
        <f>IF($E18="","",$E18-TODAY())</f>
        <v/>
      </c>
      <c r="G18" s="12">
        <f>IF($A18="","",IF($C18="","Not started",IF($F18&lt;0,"EXPIRED",IF($F18&lt;=60,"Renew now",IF($F18&lt;=120,"Renew soon","Cleared")))))</f>
        <v/>
      </c>
      <c r="H18" s="9" t="inlineStr"/>
    </row>
    <row r="19">
      <c r="A19" s="9" t="n"/>
      <c r="B19" s="9" t="n"/>
      <c r="C19" s="15" t="n"/>
      <c r="D19" s="11">
        <f>$B$2</f>
        <v/>
      </c>
      <c r="E19" s="15">
        <f>IF($C19="","",EDATE($C19,$D19*12))</f>
        <v/>
      </c>
      <c r="F19" s="11">
        <f>IF($E19="","",$E19-TODAY())</f>
        <v/>
      </c>
      <c r="G19" s="12">
        <f>IF($A19="","",IF($C19="","Not started",IF($F19&lt;0,"EXPIRED",IF($F19&lt;=60,"Renew now",IF($F19&lt;=120,"Renew soon","Cleared")))))</f>
        <v/>
      </c>
      <c r="H19" s="9" t="inlineStr"/>
    </row>
    <row r="20">
      <c r="A20" s="9" t="n"/>
      <c r="B20" s="9" t="n"/>
      <c r="C20" s="15" t="n"/>
      <c r="D20" s="11">
        <f>$B$2</f>
        <v/>
      </c>
      <c r="E20" s="15">
        <f>IF($C20="","",EDATE($C20,$D20*12))</f>
        <v/>
      </c>
      <c r="F20" s="11">
        <f>IF($E20="","",$E20-TODAY())</f>
        <v/>
      </c>
      <c r="G20" s="12">
        <f>IF($A20="","",IF($C20="","Not started",IF($F20&lt;0,"EXPIRED",IF($F20&lt;=60,"Renew now",IF($F20&lt;=120,"Renew soon","Cleared")))))</f>
        <v/>
      </c>
      <c r="H20" s="9" t="inlineStr"/>
    </row>
    <row r="21">
      <c r="A21" s="9" t="n"/>
      <c r="B21" s="9" t="n"/>
      <c r="C21" s="15" t="n"/>
      <c r="D21" s="11">
        <f>$B$2</f>
        <v/>
      </c>
      <c r="E21" s="15">
        <f>IF($C21="","",EDATE($C21,$D21*12))</f>
        <v/>
      </c>
      <c r="F21" s="11">
        <f>IF($E21="","",$E21-TODAY())</f>
        <v/>
      </c>
      <c r="G21" s="12">
        <f>IF($A21="","",IF($C21="","Not started",IF($F21&lt;0,"EXPIRED",IF($F21&lt;=60,"Renew now",IF($F21&lt;=120,"Renew soon","Cleared")))))</f>
        <v/>
      </c>
      <c r="H21" s="9" t="inlineStr"/>
    </row>
    <row r="22">
      <c r="A22" s="9" t="n"/>
      <c r="B22" s="9" t="n"/>
      <c r="C22" s="15" t="n"/>
      <c r="D22" s="11">
        <f>$B$2</f>
        <v/>
      </c>
      <c r="E22" s="15">
        <f>IF($C22="","",EDATE($C22,$D22*12))</f>
        <v/>
      </c>
      <c r="F22" s="11">
        <f>IF($E22="","",$E22-TODAY())</f>
        <v/>
      </c>
      <c r="G22" s="12">
        <f>IF($A22="","",IF($C22="","Not started",IF($F22&lt;0,"EXPIRED",IF($F22&lt;=60,"Renew now",IF($F22&lt;=120,"Renew soon","Cleared")))))</f>
        <v/>
      </c>
      <c r="H22" s="9" t="inlineStr"/>
    </row>
    <row r="23">
      <c r="A23" s="9" t="n"/>
      <c r="B23" s="9" t="n"/>
      <c r="C23" s="15" t="n"/>
      <c r="D23" s="11">
        <f>$B$2</f>
        <v/>
      </c>
      <c r="E23" s="15">
        <f>IF($C23="","",EDATE($C23,$D23*12))</f>
        <v/>
      </c>
      <c r="F23" s="11">
        <f>IF($E23="","",$E23-TODAY())</f>
        <v/>
      </c>
      <c r="G23" s="12">
        <f>IF($A23="","",IF($C23="","Not started",IF($F23&lt;0,"EXPIRED",IF($F23&lt;=60,"Renew now",IF($F23&lt;=120,"Renew soon","Cleared")))))</f>
        <v/>
      </c>
      <c r="H23" s="9" t="inlineStr"/>
    </row>
    <row r="24">
      <c r="A24" s="9" t="n"/>
      <c r="B24" s="9" t="n"/>
      <c r="C24" s="15" t="n"/>
      <c r="D24" s="11">
        <f>$B$2</f>
        <v/>
      </c>
      <c r="E24" s="15">
        <f>IF($C24="","",EDATE($C24,$D24*12))</f>
        <v/>
      </c>
      <c r="F24" s="11">
        <f>IF($E24="","",$E24-TODAY())</f>
        <v/>
      </c>
      <c r="G24" s="12">
        <f>IF($A24="","",IF($C24="","Not started",IF($F24&lt;0,"EXPIRED",IF($F24&lt;=60,"Renew now",IF($F24&lt;=120,"Renew soon","Cleared")))))</f>
        <v/>
      </c>
      <c r="H24" s="9" t="inlineStr"/>
    </row>
    <row r="25">
      <c r="A25" s="9" t="n"/>
      <c r="B25" s="9" t="n"/>
      <c r="C25" s="15" t="n"/>
      <c r="D25" s="11">
        <f>$B$2</f>
        <v/>
      </c>
      <c r="E25" s="15">
        <f>IF($C25="","",EDATE($C25,$D25*12))</f>
        <v/>
      </c>
      <c r="F25" s="11">
        <f>IF($E25="","",$E25-TODAY())</f>
        <v/>
      </c>
      <c r="G25" s="12">
        <f>IF($A25="","",IF($C25="","Not started",IF($F25&lt;0,"EXPIRED",IF($F25&lt;=60,"Renew now",IF($F25&lt;=120,"Renew soon","Cleared")))))</f>
        <v/>
      </c>
      <c r="H25" s="9" t="inlineStr"/>
    </row>
    <row r="26">
      <c r="A26" s="9" t="n"/>
      <c r="B26" s="9" t="n"/>
      <c r="C26" s="15" t="n"/>
      <c r="D26" s="11">
        <f>$B$2</f>
        <v/>
      </c>
      <c r="E26" s="15">
        <f>IF($C26="","",EDATE($C26,$D26*12))</f>
        <v/>
      </c>
      <c r="F26" s="11">
        <f>IF($E26="","",$E26-TODAY())</f>
        <v/>
      </c>
      <c r="G26" s="12">
        <f>IF($A26="","",IF($C26="","Not started",IF($F26&lt;0,"EXPIRED",IF($F26&lt;=60,"Renew now",IF($F26&lt;=120,"Renew soon","Cleared")))))</f>
        <v/>
      </c>
      <c r="H26" s="9" t="inlineStr"/>
    </row>
    <row r="27">
      <c r="A27" s="9" t="n"/>
      <c r="B27" s="9" t="n"/>
      <c r="C27" s="15" t="n"/>
      <c r="D27" s="11">
        <f>$B$2</f>
        <v/>
      </c>
      <c r="E27" s="15">
        <f>IF($C27="","",EDATE($C27,$D27*12))</f>
        <v/>
      </c>
      <c r="F27" s="11">
        <f>IF($E27="","",$E27-TODAY())</f>
        <v/>
      </c>
      <c r="G27" s="12">
        <f>IF($A27="","",IF($C27="","Not started",IF($F27&lt;0,"EXPIRED",IF($F27&lt;=60,"Renew now",IF($F27&lt;=120,"Renew soon","Cleared")))))</f>
        <v/>
      </c>
      <c r="H27" s="9" t="inlineStr"/>
    </row>
    <row r="28">
      <c r="A28" s="9" t="n"/>
      <c r="B28" s="9" t="n"/>
      <c r="C28" s="15" t="n"/>
      <c r="D28" s="11">
        <f>$B$2</f>
        <v/>
      </c>
      <c r="E28" s="15">
        <f>IF($C28="","",EDATE($C28,$D28*12))</f>
        <v/>
      </c>
      <c r="F28" s="11">
        <f>IF($E28="","",$E28-TODAY())</f>
        <v/>
      </c>
      <c r="G28" s="12">
        <f>IF($A28="","",IF($C28="","Not started",IF($F28&lt;0,"EXPIRED",IF($F28&lt;=60,"Renew now",IF($F28&lt;=120,"Renew soon","Cleared")))))</f>
        <v/>
      </c>
      <c r="H28" s="9" t="inlineStr"/>
    </row>
    <row r="29">
      <c r="A29" s="9" t="n"/>
      <c r="B29" s="9" t="n"/>
      <c r="C29" s="15" t="n"/>
      <c r="D29" s="11">
        <f>$B$2</f>
        <v/>
      </c>
      <c r="E29" s="15">
        <f>IF($C29="","",EDATE($C29,$D29*12))</f>
        <v/>
      </c>
      <c r="F29" s="11">
        <f>IF($E29="","",$E29-TODAY())</f>
        <v/>
      </c>
      <c r="G29" s="12">
        <f>IF($A29="","",IF($C29="","Not started",IF($F29&lt;0,"EXPIRED",IF($F29&lt;=60,"Renew now",IF($F29&lt;=120,"Renew soon","Cleared")))))</f>
        <v/>
      </c>
      <c r="H29" s="9" t="inlineStr"/>
    </row>
    <row r="30">
      <c r="A30" s="9" t="n"/>
      <c r="B30" s="9" t="n"/>
      <c r="C30" s="15" t="n"/>
      <c r="D30" s="11">
        <f>$B$2</f>
        <v/>
      </c>
      <c r="E30" s="15">
        <f>IF($C30="","",EDATE($C30,$D30*12))</f>
        <v/>
      </c>
      <c r="F30" s="11">
        <f>IF($E30="","",$E30-TODAY())</f>
        <v/>
      </c>
      <c r="G30" s="12">
        <f>IF($A30="","",IF($C30="","Not started",IF($F30&lt;0,"EXPIRED",IF($F30&lt;=60,"Renew now",IF($F30&lt;=120,"Renew soon","Cleared")))))</f>
        <v/>
      </c>
      <c r="H30" s="9" t="inlineStr"/>
    </row>
    <row r="31">
      <c r="A31" s="9" t="n"/>
      <c r="B31" s="9" t="n"/>
      <c r="C31" s="15" t="n"/>
      <c r="D31" s="11">
        <f>$B$2</f>
        <v/>
      </c>
      <c r="E31" s="15">
        <f>IF($C31="","",EDATE($C31,$D31*12))</f>
        <v/>
      </c>
      <c r="F31" s="11">
        <f>IF($E31="","",$E31-TODAY())</f>
        <v/>
      </c>
      <c r="G31" s="12">
        <f>IF($A31="","",IF($C31="","Not started",IF($F31&lt;0,"EXPIRED",IF($F31&lt;=60,"Renew now",IF($F31&lt;=120,"Renew soon","Cleared")))))</f>
        <v/>
      </c>
      <c r="H31" s="9" t="inlineStr"/>
    </row>
    <row r="32">
      <c r="A32" s="9" t="n"/>
      <c r="B32" s="9" t="n"/>
      <c r="C32" s="15" t="n"/>
      <c r="D32" s="11">
        <f>$B$2</f>
        <v/>
      </c>
      <c r="E32" s="15">
        <f>IF($C32="","",EDATE($C32,$D32*12))</f>
        <v/>
      </c>
      <c r="F32" s="11">
        <f>IF($E32="","",$E32-TODAY())</f>
        <v/>
      </c>
      <c r="G32" s="12">
        <f>IF($A32="","",IF($C32="","Not started",IF($F32&lt;0,"EXPIRED",IF($F32&lt;=60,"Renew now",IF($F32&lt;=120,"Renew soon","Cleared")))))</f>
        <v/>
      </c>
      <c r="H32" s="9" t="inlineStr"/>
    </row>
    <row r="33">
      <c r="A33" s="9" t="n"/>
      <c r="B33" s="9" t="n"/>
      <c r="C33" s="15" t="n"/>
      <c r="D33" s="11">
        <f>$B$2</f>
        <v/>
      </c>
      <c r="E33" s="15">
        <f>IF($C33="","",EDATE($C33,$D33*12))</f>
        <v/>
      </c>
      <c r="F33" s="11">
        <f>IF($E33="","",$E33-TODAY())</f>
        <v/>
      </c>
      <c r="G33" s="12">
        <f>IF($A33="","",IF($C33="","Not started",IF($F33&lt;0,"EXPIRED",IF($F33&lt;=60,"Renew now",IF($F33&lt;=120,"Renew soon","Cleared")))))</f>
        <v/>
      </c>
      <c r="H33" s="9" t="inlineStr"/>
    </row>
  </sheetData>
  <conditionalFormatting sqref="A4:H33">
    <cfRule type="expression" priority="1" dxfId="2">
      <formula>$G4="Cleared"</formula>
    </cfRule>
    <cfRule type="expression" priority="2" dxfId="4">
      <formula>$G4="Renew soon"</formula>
    </cfRule>
    <cfRule type="expression" priority="3" dxfId="0">
      <formula>$G4="Renew now"</formula>
    </cfRule>
    <cfRule type="expression" priority="4" dxfId="1">
      <formula>OR($G4="EXPIRED",$G4="Not started")</formula>
    </cfRule>
  </conditionalFormatting>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3"/>
  <sheetViews>
    <sheetView showGridLines="0" workbookViewId="0">
      <selection activeCell="A1" sqref="A1"/>
    </sheetView>
  </sheetViews>
  <sheetFormatPr baseColWidth="8" defaultRowHeight="15"/>
  <cols>
    <col width="22" customWidth="1" min="1" max="1"/>
    <col width="14" customWidth="1" min="2" max="2"/>
    <col width="18" customWidth="1" min="3" max="3"/>
    <col width="12" customWidth="1" min="4" max="4"/>
  </cols>
  <sheetData>
    <row r="1">
      <c r="A1" s="5" t="inlineStr">
        <is>
          <t>Stage Summary</t>
        </is>
      </c>
    </row>
    <row r="2">
      <c r="A2" s="6" t="inlineStr">
        <is>
          <t>Where people are, and where they stop. Stalled counts anyone 30+ days in one stage.</t>
        </is>
      </c>
    </row>
    <row r="3">
      <c r="A3" s="7" t="inlineStr">
        <is>
          <t>Stage</t>
        </is>
      </c>
      <c r="B3" s="7" t="inlineStr">
        <is>
          <t>People here</t>
        </is>
      </c>
      <c r="C3" s="7" t="inlineStr">
        <is>
          <t>Stalled 30+ days</t>
        </is>
      </c>
      <c r="D3" s="7" t="inlineStr">
        <is>
          <t>Avg days</t>
        </is>
      </c>
    </row>
    <row r="4">
      <c r="A4" s="9" t="inlineStr">
        <is>
          <t>Interested</t>
        </is>
      </c>
      <c r="B4" s="12">
        <f>COUNTIF(Pipeline!$E$3:$E$42,$A4)</f>
        <v/>
      </c>
      <c r="C4" s="12">
        <f>COUNTIFS(Pipeline!$E$3:$E$42,$A4,Pipeline!$G$3:$G$42,"&gt;=30")</f>
        <v/>
      </c>
      <c r="D4" s="11">
        <f>IFERROR(ROUND(AVERAGEIFS(Pipeline!$G$3:$G$42,Pipeline!$E$3:$E$42,$A4),0),"—")</f>
        <v/>
      </c>
    </row>
    <row r="5">
      <c r="A5" s="9" t="inlineStr">
        <is>
          <t>Conversation</t>
        </is>
      </c>
      <c r="B5" s="12">
        <f>COUNTIF(Pipeline!$E$3:$E$42,$A5)</f>
        <v/>
      </c>
      <c r="C5" s="12">
        <f>COUNTIFS(Pipeline!$E$3:$E$42,$A5,Pipeline!$G$3:$G$42,"&gt;=30")</f>
        <v/>
      </c>
      <c r="D5" s="11">
        <f>IFERROR(ROUND(AVERAGEIFS(Pipeline!$G$3:$G$42,Pipeline!$E$3:$E$42,$A5),0),"—")</f>
        <v/>
      </c>
    </row>
    <row r="6">
      <c r="A6" s="9" t="inlineStr">
        <is>
          <t>References</t>
        </is>
      </c>
      <c r="B6" s="12">
        <f>COUNTIF(Pipeline!$E$3:$E$42,$A6)</f>
        <v/>
      </c>
      <c r="C6" s="12">
        <f>COUNTIFS(Pipeline!$E$3:$E$42,$A6,Pipeline!$G$3:$G$42,"&gt;=30")</f>
        <v/>
      </c>
      <c r="D6" s="11">
        <f>IFERROR(ROUND(AVERAGEIFS(Pipeline!$G$3:$G$42,Pipeline!$E$3:$E$42,$A6),0),"—")</f>
        <v/>
      </c>
    </row>
    <row r="7">
      <c r="A7" s="9" t="inlineStr">
        <is>
          <t>Background check</t>
        </is>
      </c>
      <c r="B7" s="12">
        <f>COUNTIF(Pipeline!$E$3:$E$42,$A7)</f>
        <v/>
      </c>
      <c r="C7" s="12">
        <f>COUNTIFS(Pipeline!$E$3:$E$42,$A7,Pipeline!$G$3:$G$42,"&gt;=30")</f>
        <v/>
      </c>
      <c r="D7" s="11">
        <f>IFERROR(ROUND(AVERAGEIFS(Pipeline!$G$3:$G$42,Pipeline!$E$3:$E$42,$A7),0),"—")</f>
        <v/>
      </c>
    </row>
    <row r="8">
      <c r="A8" s="9" t="inlineStr">
        <is>
          <t>Shadow</t>
        </is>
      </c>
      <c r="B8" s="12">
        <f>COUNTIF(Pipeline!$E$3:$E$42,$A8)</f>
        <v/>
      </c>
      <c r="C8" s="12">
        <f>COUNTIFS(Pipeline!$E$3:$E$42,$A8,Pipeline!$G$3:$G$42,"&gt;=30")</f>
        <v/>
      </c>
      <c r="D8" s="11">
        <f>IFERROR(ROUND(AVERAGEIFS(Pipeline!$G$3:$G$42,Pipeline!$E$3:$E$42,$A8),0),"—")</f>
        <v/>
      </c>
    </row>
    <row r="9">
      <c r="A9" s="9" t="inlineStr">
        <is>
          <t>Solo</t>
        </is>
      </c>
      <c r="B9" s="12">
        <f>COUNTIF(Pipeline!$E$3:$E$42,$A9)</f>
        <v/>
      </c>
      <c r="C9" s="12">
        <f>COUNTIFS(Pipeline!$E$3:$E$42,$A9,Pipeline!$G$3:$G$42,"&gt;=30")</f>
        <v/>
      </c>
      <c r="D9" s="11">
        <f>IFERROR(ROUND(AVERAGEIFS(Pipeline!$G$3:$G$42,Pipeline!$E$3:$E$42,$A9),0),"—")</f>
        <v/>
      </c>
    </row>
    <row r="10">
      <c r="A10" s="9" t="inlineStr">
        <is>
          <t>On the schedule</t>
        </is>
      </c>
      <c r="B10" s="12">
        <f>COUNTIF(Pipeline!$E$3:$E$42,$A10)</f>
        <v/>
      </c>
      <c r="C10" s="12">
        <f>COUNTIFS(Pipeline!$E$3:$E$42,$A10,Pipeline!$G$3:$G$42,"&gt;=30")</f>
        <v/>
      </c>
      <c r="D10" s="11">
        <f>IFERROR(ROUND(AVERAGEIFS(Pipeline!$G$3:$G$42,Pipeline!$E$3:$E$42,$A10),0),"—")</f>
        <v/>
      </c>
    </row>
    <row r="12">
      <c r="A12" s="16" t="inlineStr">
        <is>
          <t>In the pipeline</t>
        </is>
      </c>
      <c r="B12" s="17">
        <f>COUNTA(Pipeline!$A$3:$A$42)-COUNTIF(Pipeline!$E$3:$E$42,"On the schedule")</f>
        <v/>
      </c>
    </row>
    <row r="13">
      <c r="A13" s="16" t="inlineStr">
        <is>
          <t>Stalled anywhere</t>
        </is>
      </c>
      <c r="B13" s="17">
        <f>COUNTIF(Pipeline!$G$3:$G$42,"&gt;=30")</f>
        <v/>
      </c>
    </row>
  </sheetData>
  <conditionalFormatting sqref="C4:C10">
    <cfRule type="expression" priority="1" dxfId="3">
      <formula>$C4&gt;0</formula>
    </cfRule>
  </conditionalFormatting>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2026-08-21T13:21:30Z</dcterms:created>
  <dcterms:modified xmlns:dcterms="http://purl.org/dc/terms/" xmlns:xsi="http://www.w3.org/2001/XMLSchema-instance" xsi:type="dcterms:W3CDTF">2026-08-21T13:21:30Z</dcterms:modified>
</cp:coreProperties>
</file>